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mcquec\Documents\"/>
    </mc:Choice>
  </mc:AlternateContent>
  <bookViews>
    <workbookView xWindow="16650" yWindow="0" windowWidth="2550" windowHeight="11730" activeTab="4"/>
  </bookViews>
  <sheets>
    <sheet name="Form Approvals &amp; Overview" sheetId="9" r:id="rId1"/>
    <sheet name="Instructions" sheetId="8" r:id="rId2"/>
    <sheet name="Scoring Criteria" sheetId="2" r:id="rId3"/>
    <sheet name="Summary" sheetId="4" r:id="rId4"/>
    <sheet name="Assessment" sheetId="3" r:id="rId5"/>
    <sheet name="Action Plan" sheetId="6" r:id="rId6"/>
  </sheets>
  <externalReferences>
    <externalReference r:id="rId7"/>
  </externalReferences>
  <definedNames>
    <definedName name="_xlnm._FilterDatabase" localSheetId="4" hidden="1">Assessment!$A$10:$K$10</definedName>
    <definedName name="AccountGroup">[1]Reference!$K$2:$K$10</definedName>
    <definedName name="CompanyCode">[1]Reference!$I$2</definedName>
    <definedName name="ConfirmationControl">[1]Reference!$AI$2:$AI$3</definedName>
    <definedName name="Country">[1]Reference!$H$2:$H$238</definedName>
    <definedName name="Currency">[1]Reference!$AF$3:$AF$197</definedName>
    <definedName name="Day">[1]Reference!$C$2:$C$33</definedName>
    <definedName name="ForwardingAgent">[1]Reference!$R$2</definedName>
    <definedName name="GLAccount">[1]Reference!$V$2:$V$6</definedName>
    <definedName name="GroupingKey">[1]Reference!$AA$2:$AA$4</definedName>
    <definedName name="HouseBank">[1]Reference!$AD$2:$AD$4</definedName>
    <definedName name="Incoterms">[1]Reference!$AG$2:$AG$19</definedName>
    <definedName name="Location">[1]Reference!$F$2:$F$5</definedName>
    <definedName name="Locations">[1]Reference!$A$2:$A$19</definedName>
    <definedName name="MaterialGroup">[1]Reference!$O$2:$O$176</definedName>
    <definedName name="Month">[1]Reference!$B$2:$B$14</definedName>
    <definedName name="PaymentMethod">[1]Reference!$AB$2:$AB$6</definedName>
    <definedName name="PaymentTerms">[1]Reference!$Z$2:$Z$64</definedName>
    <definedName name="PodRelevant">[1]Reference!$U$2</definedName>
    <definedName name="PostingValues">[1]Reference!$AL$2:$AL$3</definedName>
    <definedName name="_xlnm.Print_Area" localSheetId="5">'Action Plan'!$A$1:$J$57</definedName>
    <definedName name="_xlnm.Print_Area" localSheetId="4">Assessment!$A$1:$G$46</definedName>
    <definedName name="_xlnm.Print_Area" localSheetId="0">'Form Approvals &amp; Overview'!$A$1:$D$36</definedName>
    <definedName name="_xlnm.Print_Area" localSheetId="3">Summary!$A$1:$I$55</definedName>
    <definedName name="_xlnm.Print_Titles" localSheetId="4">Assessment!$1:$10</definedName>
    <definedName name="_xlnm.Print_Titles" localSheetId="3">Summary!$1:$4</definedName>
    <definedName name="PurchasingOrg">[1]Reference!$J$2:$J$4</definedName>
    <definedName name="PurchasingValues">[1]Reference!$AM$2:$AM$3</definedName>
    <definedName name="QMSystem">[1]Reference!$T$2:$T$7</definedName>
    <definedName name="ReasonForRequest">[1]Reference!$E$2:$E$5</definedName>
    <definedName name="ServiceAgent">[1]Reference!$S$2</definedName>
    <definedName name="ShippingConditions">[1]Reference!$AH$2:$AH$11</definedName>
    <definedName name="SortKey">[1]Reference!$X$2</definedName>
    <definedName name="TaxCode">[1]Reference!$Y$2:$Y$18</definedName>
    <definedName name="Tier">[1]Reference!$Q$2:$Q$5</definedName>
    <definedName name="VendorBlockData">[1]Reference!$AK$2:$AK$4</definedName>
    <definedName name="VendorType">[1]Reference!$P$2:$P$22</definedName>
    <definedName name="Year">[1]Reference!$D$2:$D$33</definedName>
    <definedName name="YN">[1]Reference!$G$2:$G$4</definedName>
  </definedNames>
  <calcPr calcId="152511"/>
</workbook>
</file>

<file path=xl/calcChain.xml><?xml version="1.0" encoding="utf-8"?>
<calcChain xmlns="http://schemas.openxmlformats.org/spreadsheetml/2006/main">
  <c r="D8" i="6" l="1"/>
  <c r="D7" i="6"/>
  <c r="D6" i="6"/>
  <c r="A1" i="6"/>
  <c r="G45" i="3"/>
  <c r="F31" i="3"/>
  <c r="F30" i="3"/>
  <c r="F27" i="3"/>
  <c r="F25" i="3"/>
  <c r="F23" i="3"/>
  <c r="F22" i="3"/>
  <c r="F21" i="3"/>
  <c r="F19" i="3"/>
  <c r="F17" i="3"/>
  <c r="F16" i="3"/>
  <c r="F15" i="3"/>
  <c r="F14" i="3"/>
  <c r="F12" i="3"/>
  <c r="D8" i="3"/>
  <c r="D7" i="3"/>
  <c r="D6" i="3"/>
  <c r="C1" i="3"/>
  <c r="I52" i="4"/>
  <c r="I51" i="4"/>
  <c r="I50" i="4"/>
  <c r="F45" i="3" l="1"/>
  <c r="F46" i="3" s="1"/>
  <c r="I49" i="4" s="1"/>
</calcChain>
</file>

<file path=xl/sharedStrings.xml><?xml version="1.0" encoding="utf-8"?>
<sst xmlns="http://schemas.openxmlformats.org/spreadsheetml/2006/main" count="303" uniqueCount="254">
  <si>
    <t>6.2.2.2</t>
  </si>
  <si>
    <t>7.1.4</t>
  </si>
  <si>
    <t>7.3.3.2</t>
  </si>
  <si>
    <t>7.4.3</t>
  </si>
  <si>
    <t>7.4.3.2</t>
  </si>
  <si>
    <t>7.5.1.1</t>
  </si>
  <si>
    <t>7.5.1.2</t>
  </si>
  <si>
    <t>7.5.1.4</t>
  </si>
  <si>
    <t>7.6.1</t>
  </si>
  <si>
    <t>7.6.2</t>
  </si>
  <si>
    <t>7.6.3</t>
  </si>
  <si>
    <t>8.1.1</t>
  </si>
  <si>
    <t>8.2.1</t>
  </si>
  <si>
    <t>8.5.1</t>
  </si>
  <si>
    <t>8.5.2.1</t>
  </si>
  <si>
    <t>8.5.2.2</t>
  </si>
  <si>
    <t>Quality Management System</t>
  </si>
  <si>
    <t>TS16949</t>
  </si>
  <si>
    <t>PPAP</t>
  </si>
  <si>
    <t>PFMEA</t>
  </si>
  <si>
    <t>Calibration</t>
  </si>
  <si>
    <t>MSA</t>
  </si>
  <si>
    <t>Ethics Policy</t>
  </si>
  <si>
    <t>Control Plan</t>
  </si>
  <si>
    <t>Work Instructions</t>
  </si>
  <si>
    <t>Preventative maintenance</t>
  </si>
  <si>
    <t>Problem solving</t>
  </si>
  <si>
    <t>Environmental Management System certification</t>
  </si>
  <si>
    <t>Supply Chain Management System</t>
  </si>
  <si>
    <t>Minority Business Development Program</t>
  </si>
  <si>
    <t>Plant cleanliness</t>
  </si>
  <si>
    <t>Error proofing</t>
  </si>
  <si>
    <t>SCORE</t>
  </si>
  <si>
    <t>Supplier has basic knowledgeable of the requirements of the core competency, but has no evidence of source documentation, planning, or implementation</t>
  </si>
  <si>
    <t>None</t>
  </si>
  <si>
    <t>Score</t>
  </si>
  <si>
    <t>NA</t>
  </si>
  <si>
    <t>Supplier has expert knowledgeable of the requirements, and is highly skilled in the use and implementation of the core competency.  Supplier implementation of the core competency is properly documented and systemically applied.</t>
  </si>
  <si>
    <t>Core Competency</t>
  </si>
  <si>
    <t>Observations</t>
  </si>
  <si>
    <t>Item</t>
  </si>
  <si>
    <t>Max</t>
  </si>
  <si>
    <t>Considerations</t>
  </si>
  <si>
    <t>For information only</t>
  </si>
  <si>
    <t>Date</t>
  </si>
  <si>
    <t>Name</t>
  </si>
  <si>
    <t>Title</t>
  </si>
  <si>
    <t>Phone</t>
  </si>
  <si>
    <t>e-mail</t>
  </si>
  <si>
    <t>SUPPLIER  COMPANY DETAILS</t>
  </si>
  <si>
    <t xml:space="preserve">Supplier Name  </t>
  </si>
  <si>
    <t xml:space="preserve">Street Address 1   </t>
  </si>
  <si>
    <t xml:space="preserve">Street Address 2  </t>
  </si>
  <si>
    <t xml:space="preserve">City   </t>
  </si>
  <si>
    <t>State/Provence</t>
  </si>
  <si>
    <t xml:space="preserve">Country   </t>
  </si>
  <si>
    <t xml:space="preserve">Postal Code  </t>
  </si>
  <si>
    <t>SUPPLIER CONTACT DETAILS</t>
  </si>
  <si>
    <t>LEAD ASSESSOR</t>
  </si>
  <si>
    <t>OTHER PARTICIPANTS</t>
  </si>
  <si>
    <t>Competency Scoring Criteria</t>
  </si>
  <si>
    <t>Quality System Certification Scoring Criteria</t>
  </si>
  <si>
    <t>None - ISO9001 planned</t>
  </si>
  <si>
    <t>ISO9001 - TS16949 not planned</t>
  </si>
  <si>
    <t>ISO9001 - TS16949 planned</t>
  </si>
  <si>
    <t>Supplier has intermediate knowledgeable of the requirements, and is generally skilled in the use and implementation of the core competency.  Supplier implementation of the core competency is properly documented and partially applied.</t>
  </si>
  <si>
    <t>CONCLUSION</t>
  </si>
  <si>
    <t>SUPPORTING COMMENTS</t>
  </si>
  <si>
    <t>Does the supplier understand and support strategies to work with diverse businesses?</t>
  </si>
  <si>
    <t>Supplier has a management system that is either certified to or compliant with ISO 14001 (or similar)?</t>
  </si>
  <si>
    <t>Supplier complies with the Johnson Controls Ethics Policy or equivalent policy?</t>
  </si>
  <si>
    <t>Is a process in place to develop and implement product innovation?</t>
  </si>
  <si>
    <t>Contingency planning</t>
  </si>
  <si>
    <t>Does the supplier have contigency plans in the event of an emergency such as utility interruptions, labor shortages, key equipment failure and field returns?</t>
  </si>
  <si>
    <t>Assessment date</t>
  </si>
  <si>
    <t>Supplier name</t>
  </si>
  <si>
    <t>Supplier location</t>
  </si>
  <si>
    <t>Issue #</t>
  </si>
  <si>
    <t>Corrective action</t>
  </si>
  <si>
    <t>Open date</t>
  </si>
  <si>
    <t>Close date (plan)</t>
  </si>
  <si>
    <t>Close date (actual)</t>
  </si>
  <si>
    <t>Champion</t>
  </si>
  <si>
    <t>Percent complete</t>
  </si>
  <si>
    <t>Action Plan</t>
  </si>
  <si>
    <t>Revision date</t>
  </si>
  <si>
    <t>Supplier champion</t>
  </si>
  <si>
    <t>Quality System Certification</t>
  </si>
  <si>
    <t>Control of non-conforming material</t>
  </si>
  <si>
    <t>Is the PPAP (or similar) utilized to approve sub-supplier's material?  Is there a process to ensure incoming quality?</t>
  </si>
  <si>
    <t>Process flow diagram</t>
  </si>
  <si>
    <t>Is a Process Failure Mode and Effects Analysis (PFMEA) understood and in use?  Does it link to the process flow diagram and control plan?</t>
  </si>
  <si>
    <t>Change control</t>
  </si>
  <si>
    <t>Control of master samples and retains</t>
  </si>
  <si>
    <t>Observation</t>
  </si>
  <si>
    <t>Other</t>
  </si>
  <si>
    <t>Supplier Quality System Assessment Survey (SAS)</t>
  </si>
  <si>
    <t>Summary</t>
  </si>
  <si>
    <t>Checklist</t>
  </si>
  <si>
    <t>Does the supplier have a well documented Supply Chain Management Program?  Is the supplier certified to MMOG (Materials Management Operations Guideline)?</t>
  </si>
  <si>
    <t>7.3.6.4</t>
  </si>
  <si>
    <t>Continuous Improvement</t>
  </si>
  <si>
    <t xml:space="preserve">Is an active Continuous Improvement process in place to optimize material, throughput labor, and overhead?  </t>
  </si>
  <si>
    <t>Data Validation for Action Plan Competency field</t>
  </si>
  <si>
    <t>Assessment</t>
  </si>
  <si>
    <t>Assessment Results</t>
  </si>
  <si>
    <r>
      <t xml:space="preserve">Enter the </t>
    </r>
    <r>
      <rPr>
        <b/>
        <sz val="12"/>
        <color indexed="8"/>
        <rFont val="Arial"/>
        <family val="2"/>
      </rPr>
      <t>Date</t>
    </r>
    <r>
      <rPr>
        <sz val="12"/>
        <color indexed="8"/>
        <rFont val="Arial"/>
        <family val="2"/>
      </rPr>
      <t xml:space="preserve"> of the assessment</t>
    </r>
  </si>
  <si>
    <r>
      <t xml:space="preserve">Enter </t>
    </r>
    <r>
      <rPr>
        <b/>
        <sz val="12"/>
        <color indexed="8"/>
        <rFont val="Arial"/>
        <family val="2"/>
      </rPr>
      <t>COMPANY DETAILS</t>
    </r>
  </si>
  <si>
    <r>
      <t xml:space="preserve">Enter </t>
    </r>
    <r>
      <rPr>
        <b/>
        <sz val="12"/>
        <color indexed="8"/>
        <rFont val="Arial"/>
        <family val="2"/>
      </rPr>
      <t>SUPPLIER CONTACT DETAILS</t>
    </r>
    <r>
      <rPr>
        <sz val="12"/>
        <color indexed="8"/>
        <rFont val="Arial"/>
        <family val="2"/>
      </rPr>
      <t xml:space="preserve"> for the primary contact at the supplier for the assessment process</t>
    </r>
  </si>
  <si>
    <r>
      <t xml:space="preserve">Enter </t>
    </r>
    <r>
      <rPr>
        <b/>
        <sz val="12"/>
        <color indexed="8"/>
        <rFont val="Arial"/>
        <family val="2"/>
      </rPr>
      <t>LEAD ASSESSOR</t>
    </r>
    <r>
      <rPr>
        <sz val="12"/>
        <color indexed="8"/>
        <rFont val="Arial"/>
        <family val="2"/>
      </rPr>
      <t xml:space="preserve"> contact details</t>
    </r>
  </si>
  <si>
    <r>
      <t xml:space="preserve">Enter </t>
    </r>
    <r>
      <rPr>
        <b/>
        <sz val="12"/>
        <color indexed="8"/>
        <rFont val="Arial"/>
        <family val="2"/>
      </rPr>
      <t>OTHER PARTICIPANTS</t>
    </r>
    <r>
      <rPr>
        <sz val="12"/>
        <color indexed="8"/>
        <rFont val="Arial"/>
        <family val="2"/>
      </rPr>
      <t xml:space="preserve"> involved in the assessment</t>
    </r>
  </si>
  <si>
    <r>
      <t xml:space="preserve">In the </t>
    </r>
    <r>
      <rPr>
        <b/>
        <sz val="12"/>
        <color indexed="8"/>
        <rFont val="Arial"/>
        <family val="2"/>
      </rPr>
      <t>Observations</t>
    </r>
    <r>
      <rPr>
        <sz val="12"/>
        <color indexed="8"/>
        <rFont val="Arial"/>
        <family val="2"/>
      </rPr>
      <t xml:space="preserve"> field for each competency, provide scoring rationale, observations and reference examples</t>
    </r>
  </si>
  <si>
    <r>
      <t xml:space="preserve">Select the appropriate </t>
    </r>
    <r>
      <rPr>
        <b/>
        <sz val="12"/>
        <color indexed="8"/>
        <rFont val="Arial"/>
        <family val="2"/>
      </rPr>
      <t>Score</t>
    </r>
    <r>
      <rPr>
        <sz val="12"/>
        <color indexed="8"/>
        <rFont val="Arial"/>
        <family val="2"/>
      </rPr>
      <t xml:space="preserve"> for</t>
    </r>
    <r>
      <rPr>
        <b/>
        <sz val="12"/>
        <color indexed="8"/>
        <rFont val="Arial"/>
        <family val="2"/>
      </rPr>
      <t xml:space="preserve"> Competency 1 - Quality Management System certification</t>
    </r>
    <r>
      <rPr>
        <sz val="12"/>
        <color indexed="8"/>
        <rFont val="Arial"/>
        <family val="2"/>
      </rPr>
      <t xml:space="preserve"> based on the table in the 'Scoring Criteria' worksheet.  This field is validated in accordance with the establish criteria.</t>
    </r>
  </si>
  <si>
    <r>
      <t xml:space="preserve">The </t>
    </r>
    <r>
      <rPr>
        <b/>
        <sz val="12"/>
        <color indexed="8"/>
        <rFont val="Arial"/>
        <family val="2"/>
      </rPr>
      <t>TOTAL score and percentage (%)</t>
    </r>
    <r>
      <rPr>
        <sz val="12"/>
        <color indexed="8"/>
        <rFont val="Arial"/>
        <family val="2"/>
      </rPr>
      <t xml:space="preserve"> are automatically calculated</t>
    </r>
  </si>
  <si>
    <r>
      <t xml:space="preserve">Enter the </t>
    </r>
    <r>
      <rPr>
        <b/>
        <sz val="12"/>
        <color indexed="8"/>
        <rFont val="Arial"/>
        <family val="2"/>
      </rPr>
      <t>Supplier Champion</t>
    </r>
    <r>
      <rPr>
        <sz val="12"/>
        <color indexed="8"/>
        <rFont val="Arial"/>
        <family val="2"/>
      </rPr>
      <t>'s name who will be responsible for the management of the action plan</t>
    </r>
  </si>
  <si>
    <r>
      <t xml:space="preserve">Enter the </t>
    </r>
    <r>
      <rPr>
        <b/>
        <sz val="12"/>
        <color indexed="8"/>
        <rFont val="Arial"/>
        <family val="2"/>
      </rPr>
      <t>Revision date</t>
    </r>
    <r>
      <rPr>
        <sz val="12"/>
        <color indexed="8"/>
        <rFont val="Arial"/>
        <family val="2"/>
      </rPr>
      <t xml:space="preserve"> for the action plan</t>
    </r>
  </si>
  <si>
    <r>
      <t xml:space="preserve">For each observation requiring an action plan, enter the </t>
    </r>
    <r>
      <rPr>
        <b/>
        <sz val="12"/>
        <color indexed="8"/>
        <rFont val="Arial"/>
        <family val="2"/>
      </rPr>
      <t>Date</t>
    </r>
    <r>
      <rPr>
        <sz val="12"/>
        <color indexed="8"/>
        <rFont val="Arial"/>
        <family val="2"/>
      </rPr>
      <t xml:space="preserve"> of the observation, select a </t>
    </r>
    <r>
      <rPr>
        <b/>
        <sz val="12"/>
        <color indexed="8"/>
        <rFont val="Arial"/>
        <family val="2"/>
      </rPr>
      <t>Competency</t>
    </r>
    <r>
      <rPr>
        <sz val="12"/>
        <color indexed="8"/>
        <rFont val="Arial"/>
        <family val="2"/>
      </rPr>
      <t xml:space="preserve"> (or Other) from the dropdown list and provide a concise description of the </t>
    </r>
    <r>
      <rPr>
        <b/>
        <sz val="12"/>
        <color indexed="8"/>
        <rFont val="Arial"/>
        <family val="2"/>
      </rPr>
      <t>Observation</t>
    </r>
  </si>
  <si>
    <r>
      <t xml:space="preserve">The supplier will complete the </t>
    </r>
    <r>
      <rPr>
        <b/>
        <sz val="12"/>
        <color indexed="8"/>
        <rFont val="Arial"/>
        <family val="2"/>
      </rPr>
      <t>Corrective Action</t>
    </r>
    <r>
      <rPr>
        <sz val="12"/>
        <color indexed="8"/>
        <rFont val="Arial"/>
        <family val="2"/>
      </rPr>
      <t xml:space="preserve"> plan, assign a </t>
    </r>
    <r>
      <rPr>
        <b/>
        <sz val="12"/>
        <color indexed="8"/>
        <rFont val="Arial"/>
        <family val="2"/>
      </rPr>
      <t>Champion</t>
    </r>
    <r>
      <rPr>
        <sz val="12"/>
        <color indexed="8"/>
        <rFont val="Arial"/>
        <family val="2"/>
      </rPr>
      <t xml:space="preserve"> and provide a planned </t>
    </r>
    <r>
      <rPr>
        <b/>
        <sz val="12"/>
        <color indexed="8"/>
        <rFont val="Arial"/>
        <family val="2"/>
      </rPr>
      <t>Close Date</t>
    </r>
  </si>
  <si>
    <t>Comments</t>
  </si>
  <si>
    <r>
      <t>-</t>
    </r>
    <r>
      <rPr>
        <b/>
        <sz val="12"/>
        <color indexed="8"/>
        <rFont val="Arial"/>
        <family val="2"/>
      </rPr>
      <t xml:space="preserve"> Assessment Results</t>
    </r>
    <r>
      <rPr>
        <sz val="12"/>
        <color indexed="8"/>
        <rFont val="Arial"/>
        <family val="2"/>
      </rPr>
      <t xml:space="preserve"> are automatically populated based on information from the Assessment</t>
    </r>
  </si>
  <si>
    <r>
      <t xml:space="preserve">The supplier will periodically update the 'Action Plan' with </t>
    </r>
    <r>
      <rPr>
        <b/>
        <sz val="12"/>
        <color indexed="8"/>
        <rFont val="Arial"/>
        <family val="2"/>
      </rPr>
      <t xml:space="preserve">Percent Complete, </t>
    </r>
    <r>
      <rPr>
        <sz val="12"/>
        <color indexed="8"/>
        <rFont val="Arial"/>
        <family val="2"/>
      </rPr>
      <t xml:space="preserve">progress </t>
    </r>
    <r>
      <rPr>
        <b/>
        <sz val="12"/>
        <color indexed="8"/>
        <rFont val="Arial"/>
        <family val="2"/>
      </rPr>
      <t xml:space="preserve">Comments </t>
    </r>
    <r>
      <rPr>
        <sz val="12"/>
        <color indexed="8"/>
        <rFont val="Arial"/>
        <family val="2"/>
      </rPr>
      <t>and</t>
    </r>
    <r>
      <rPr>
        <b/>
        <sz val="12"/>
        <color indexed="8"/>
        <rFont val="Arial"/>
        <family val="2"/>
      </rPr>
      <t xml:space="preserve"> Close Date.</t>
    </r>
  </si>
  <si>
    <t>Employee training</t>
  </si>
  <si>
    <t>Control of customer requirements</t>
  </si>
  <si>
    <t>Sub-supplier part approval</t>
  </si>
  <si>
    <t>Sub-supplier monitoring</t>
  </si>
  <si>
    <t>Laboratory certification</t>
  </si>
  <si>
    <t>Process capability</t>
  </si>
  <si>
    <t>Customer performance monitoring</t>
  </si>
  <si>
    <r>
      <t xml:space="preserve">The </t>
    </r>
    <r>
      <rPr>
        <b/>
        <sz val="12"/>
        <color indexed="8"/>
        <rFont val="Arial"/>
        <family val="2"/>
      </rPr>
      <t>Assessment date</t>
    </r>
    <r>
      <rPr>
        <sz val="12"/>
        <color indexed="8"/>
        <rFont val="Arial"/>
        <family val="2"/>
      </rPr>
      <t xml:space="preserve">, </t>
    </r>
    <r>
      <rPr>
        <b/>
        <sz val="12"/>
        <color indexed="8"/>
        <rFont val="Arial"/>
        <family val="2"/>
      </rPr>
      <t xml:space="preserve">Supplier name </t>
    </r>
    <r>
      <rPr>
        <sz val="12"/>
        <color indexed="8"/>
        <rFont val="Arial"/>
        <family val="2"/>
      </rPr>
      <t xml:space="preserve">and </t>
    </r>
    <r>
      <rPr>
        <b/>
        <sz val="12"/>
        <color indexed="8"/>
        <rFont val="Arial"/>
        <family val="2"/>
      </rPr>
      <t>Supplier location</t>
    </r>
    <r>
      <rPr>
        <sz val="12"/>
        <color indexed="8"/>
        <rFont val="Arial"/>
        <family val="2"/>
      </rPr>
      <t xml:space="preserve"> are automatically populated from the 'Summary'</t>
    </r>
  </si>
  <si>
    <r>
      <t>Power Solutions</t>
    </r>
    <r>
      <rPr>
        <b/>
        <sz val="18"/>
        <color indexed="12"/>
        <rFont val="Arial"/>
        <family val="2"/>
      </rPr>
      <t xml:space="preserve"> </t>
    </r>
  </si>
  <si>
    <t>BOS Form</t>
  </si>
  <si>
    <t>Proprietary and Confidential</t>
  </si>
  <si>
    <t>Revision</t>
  </si>
  <si>
    <t>Release Date</t>
  </si>
  <si>
    <t>Concise Description of Changes</t>
  </si>
  <si>
    <t>&lt;dd-mm-20xx&gt;</t>
  </si>
  <si>
    <t>Prepared</t>
  </si>
  <si>
    <t>Released</t>
  </si>
  <si>
    <r>
      <rPr>
        <b/>
        <sz val="11"/>
        <rFont val="Arial"/>
        <family val="2"/>
      </rPr>
      <t>Name:</t>
    </r>
    <r>
      <rPr>
        <sz val="11"/>
        <rFont val="Arial"/>
        <family val="2"/>
      </rPr>
      <t xml:space="preserve">
</t>
    </r>
    <r>
      <rPr>
        <b/>
        <sz val="11"/>
        <rFont val="Arial"/>
        <family val="2"/>
      </rPr>
      <t>Title/Role:</t>
    </r>
  </si>
  <si>
    <t xml:space="preserve"> </t>
  </si>
  <si>
    <t>Approvals</t>
  </si>
  <si>
    <t>Master files are stored electronically. Electronic copies valid without signature. Printed copies are for reference only.</t>
  </si>
  <si>
    <t>1.0  PURPOSE</t>
  </si>
  <si>
    <t>2.0 SCOPE</t>
  </si>
  <si>
    <t>3.0 RESPONSIBILTY</t>
  </si>
  <si>
    <t>4.0  RECORDS/LOGS</t>
  </si>
  <si>
    <t>5.0  REFERENCES</t>
  </si>
  <si>
    <t>6.0  DEFINITIONS</t>
  </si>
  <si>
    <t>PTP-15</t>
  </si>
  <si>
    <t>Original release</t>
  </si>
  <si>
    <t>This form is used to assess a direct material supplier's quality system in support of Supplier Qualification and development planning</t>
  </si>
  <si>
    <t>Not applicable</t>
  </si>
  <si>
    <t xml:space="preserve">All JCPS direct material suppliers shall be evaluated using the Supplier Quality System Assessment Survey (SAS) when an assessment is required </t>
  </si>
  <si>
    <t>NE</t>
  </si>
  <si>
    <t>Is non-conforming material identified and controlled?  Are there mechanisms in place to ensure segregation of non-conforming material from conforming material?</t>
  </si>
  <si>
    <t>Supplier has basic knowledgeable of the requirements, and is moderately skilled in the use and implementation of the core competency.  Supplier implementation of the core competency is insufficiently documented and/or very limited in application.  Execution is inconsistent.</t>
  </si>
  <si>
    <t>Is there a system in place to identify, control and implement customer specifications and requirements?  Verify revision levels on POs with available design records.</t>
  </si>
  <si>
    <t>Are operator/work instructions in place, complete, and linked to control plans?</t>
  </si>
  <si>
    <t>Is there a process in place to retain and control customer approved master samples?  Are reference samples from PPAP retained? Are samples from production lots retained?</t>
  </si>
  <si>
    <t>7.5.1.3</t>
  </si>
  <si>
    <t>Job set-up</t>
  </si>
  <si>
    <t>Maintenance of all tools, production equipment is controlled by maintenance plan.  Critical spare parts list (and parts) is available.</t>
  </si>
  <si>
    <t>Evidence is available that all testing conducted externally by ISO/IEC 17025 (or national equivalent) certified laboratories.
Internal laboratory must specify and implement requirements for (section 7.6.3.1) for requirements (list)</t>
  </si>
  <si>
    <t>Verifying the effectiveness of the installed error proofing techniques using Dummies/Rabbits/Challenge Parts/Known Bad/Out of Spec.</t>
  </si>
  <si>
    <t>PPE, MSDS, Lock-out/Tag-out</t>
  </si>
  <si>
    <t>Added three competencies, clarified considerations, general format changes</t>
  </si>
  <si>
    <t>ISO/TS Reference</t>
  </si>
  <si>
    <t>Total Score</t>
  </si>
  <si>
    <t>Design changes - Evidence of design change implementation and customer approval
Process changes - Process changes are controlled and customer is notified and approves (as required) prior to implementation
Sub-supplier changes - Customer is notified and approves changes to sub-suppliers</t>
  </si>
  <si>
    <t>Are requirements defined for each job?  How are employees trained and certified to performed assigned jobs?</t>
  </si>
  <si>
    <t>The control (or inspection) plans are detailed, linked to the FMEAs, appropriate controls are in place for CC/SCs, maintained regularly.</t>
  </si>
  <si>
    <t>Measurement systems analysis exists for all variable and attribute measurements. Measurement system shows adequate discrimination (target &lt; 10%), if conditionally accepted, the reason for decision is documented.</t>
  </si>
  <si>
    <r>
      <t xml:space="preserve">Select the appropriate </t>
    </r>
    <r>
      <rPr>
        <b/>
        <sz val="12"/>
        <color indexed="8"/>
        <rFont val="Arial"/>
        <family val="2"/>
      </rPr>
      <t>Score</t>
    </r>
    <r>
      <rPr>
        <sz val="12"/>
        <color indexed="8"/>
        <rFont val="Arial"/>
        <family val="2"/>
      </rPr>
      <t xml:space="preserve"> for</t>
    </r>
    <r>
      <rPr>
        <b/>
        <sz val="12"/>
        <color indexed="8"/>
        <rFont val="Arial"/>
        <family val="2"/>
      </rPr>
      <t xml:space="preserve"> Competencies 2-26</t>
    </r>
    <r>
      <rPr>
        <sz val="12"/>
        <color indexed="8"/>
        <rFont val="Arial"/>
        <family val="2"/>
      </rPr>
      <t xml:space="preserve"> based on the table in the 'Scoring Criteria' worksheet.  This field is validated in accordance with the establish criteria.</t>
    </r>
  </si>
  <si>
    <r>
      <rPr>
        <b/>
        <sz val="12"/>
        <color indexed="8"/>
        <rFont val="Arial"/>
        <family val="2"/>
      </rPr>
      <t>Competencies 27-33</t>
    </r>
    <r>
      <rPr>
        <sz val="12"/>
        <color indexed="8"/>
        <rFont val="Arial"/>
        <family val="2"/>
      </rPr>
      <t xml:space="preserve"> are for information gathering purposes only.  While these competencies are important in understanding the overall management system in place, they are not critical elements of an effective Quality Management System and therefore, not inlcuded in the scoring of the assessment.  Some of these competencies are included in the Supplier Evaluation process.</t>
    </r>
  </si>
  <si>
    <r>
      <rPr>
        <b/>
        <sz val="10"/>
        <color indexed="8"/>
        <rFont val="Arial"/>
        <family val="2"/>
      </rPr>
      <t>NOT EVALUATED</t>
    </r>
    <r>
      <rPr>
        <sz val="10"/>
        <color theme="1"/>
        <rFont val="Arial"/>
        <family val="2"/>
      </rPr>
      <t xml:space="preserve"> - Identify timing to complete evaluation.  Will reduce overall score.</t>
    </r>
  </si>
  <si>
    <r>
      <rPr>
        <b/>
        <sz val="10"/>
        <color indexed="8"/>
        <rFont val="Arial"/>
        <family val="2"/>
      </rPr>
      <t>NOT APPLICABLE</t>
    </r>
    <r>
      <rPr>
        <sz val="10"/>
        <color theme="1"/>
        <rFont val="Arial"/>
        <family val="2"/>
      </rPr>
      <t xml:space="preserve"> - Can applied only to items 14, 16, 17, 18, 19 and 23.  Rationale for exclusion should be provided.  Will reduce overall available points.</t>
    </r>
  </si>
  <si>
    <t>28 Supply Chain Management System</t>
  </si>
  <si>
    <t>29 Innovation Progam</t>
  </si>
  <si>
    <t>30 Minority Business Development Program</t>
  </si>
  <si>
    <t>31 Environmental Management System certification</t>
  </si>
  <si>
    <t>32 Contingency planning</t>
  </si>
  <si>
    <t>33 Continuous Improvement</t>
  </si>
  <si>
    <t>&gt; 79%</t>
  </si>
  <si>
    <t>60% - 79%</t>
  </si>
  <si>
    <t>&gt; 0</t>
  </si>
  <si>
    <t>&lt; 60%</t>
  </si>
  <si>
    <t>GREEN</t>
  </si>
  <si>
    <t>YELLOW</t>
  </si>
  <si>
    <t>RED</t>
  </si>
  <si>
    <t>ISO or TS</t>
  </si>
  <si>
    <t>ISO planned</t>
  </si>
  <si>
    <t>Number competencies 
scoring 1 or 2</t>
  </si>
  <si>
    <t>Number competencies 
scoring 0</t>
  </si>
  <si>
    <r>
      <t xml:space="preserve">- Based on the Conclusion Criteria, Assessment Results and overall impression, select an assessment </t>
    </r>
    <r>
      <rPr>
        <b/>
        <sz val="12"/>
        <color indexed="8"/>
        <rFont val="Arial"/>
        <family val="2"/>
      </rPr>
      <t>CONCLUSION</t>
    </r>
    <r>
      <rPr>
        <sz val="12"/>
        <color indexed="8"/>
        <rFont val="Arial"/>
        <family val="2"/>
      </rPr>
      <t xml:space="preserve"> (R,Y,G)</t>
    </r>
  </si>
  <si>
    <t>7.5.5.1</t>
  </si>
  <si>
    <t>Personel Safety</t>
  </si>
  <si>
    <t>6.4.1</t>
  </si>
  <si>
    <t>6.4.2</t>
  </si>
  <si>
    <t>7.2.2</t>
  </si>
  <si>
    <t>Is there a process in place to release the production after change-over or shut-down?</t>
  </si>
  <si>
    <t>What supplier performance indicators are managed (quality, service)?  How are unacceptable results followed-up on?  What actions occurs?</t>
  </si>
  <si>
    <t>Is a system in place that support customer-defined metrics (including claims and delivery performance)?  Are the performance metrics visible with defined actions plans as necessary?</t>
  </si>
  <si>
    <t>7.5.1.2</t>
    <phoneticPr fontId="29" type="noConversion"/>
  </si>
  <si>
    <t>8.3</t>
  </si>
  <si>
    <t>A problem-solving process (for example: Kepner Tregoe; 5-Why; Ishikawa; 8D) is defined. Root causes are properly defined with focus on process and system.  Fulfilling customer expectations for response timeliness.</t>
  </si>
  <si>
    <r>
      <t xml:space="preserve">- In the </t>
    </r>
    <r>
      <rPr>
        <b/>
        <sz val="12"/>
        <color indexed="8"/>
        <rFont val="Arial"/>
        <family val="2"/>
      </rPr>
      <t>SUPPORTING COMMENTS</t>
    </r>
    <r>
      <rPr>
        <sz val="12"/>
        <color indexed="8"/>
        <rFont val="Arial"/>
        <family val="2"/>
      </rPr>
      <t xml:space="preserve"> field, provide a brief summary of the assessment providing rationale for the conclusion</t>
    </r>
  </si>
  <si>
    <t>It is the responsibility of the Supplier Quality Engineer or Manager to schedule and conduct the supplier quality system assessment</t>
  </si>
  <si>
    <t>The completed SAS records are retained by the Supplier Quality Engineer or Manager in accordance with local practices</t>
  </si>
  <si>
    <t>After completing the assessment :</t>
  </si>
  <si>
    <t>Supplier is not familiar with the requirements of the core competency</t>
  </si>
  <si>
    <t>Material handling, transportation and packaging</t>
  </si>
  <si>
    <t>All products in serial production have customer signed-off Part Submission Warrants (PSW) in place. In cases where interim approval is required, customer deviation authorization has been approved and is in place. PPAP's are updated and approved by customer.  AIAG manuals are available.</t>
  </si>
  <si>
    <t>Is a Manufacturing Process Flow diagram developed and is it maintained?  Does it represent the actual production process?</t>
  </si>
  <si>
    <t xml:space="preserve">TOTAL </t>
  </si>
  <si>
    <t>Certificates of Analysis (CoA)</t>
  </si>
  <si>
    <t>Material storage, handling, transportation, packaging, traceability</t>
  </si>
  <si>
    <t>Does the supplier have a calibration program?  Is schedule adherence evident?</t>
  </si>
  <si>
    <t>A system is in place to provide CoAs as required by the specifications</t>
  </si>
  <si>
    <t>1 Quality Management System</t>
  </si>
  <si>
    <t>2 Employee training</t>
  </si>
  <si>
    <t>3 Personel safety</t>
  </si>
  <si>
    <t>4 Plant cleanliness</t>
  </si>
  <si>
    <t>5 Change control</t>
  </si>
  <si>
    <t>6 Control of customer requirements</t>
  </si>
  <si>
    <t>7 Process flow diagram</t>
  </si>
  <si>
    <t>8 PFMEA</t>
  </si>
  <si>
    <t>9 PPAP</t>
  </si>
  <si>
    <t>10 Sub-supplier part approval</t>
  </si>
  <si>
    <t>11 Sub-supplier monitoring</t>
  </si>
  <si>
    <t>12 Control Plan</t>
  </si>
  <si>
    <t>13 Work Instructions</t>
  </si>
  <si>
    <t>14 Control of master samples and retains</t>
  </si>
  <si>
    <t>15 Certifcates of Analysis (CoA)</t>
  </si>
  <si>
    <t>16 Job Set-up</t>
  </si>
  <si>
    <t>17 Preventative maintenance</t>
  </si>
  <si>
    <t>18 Material handling, transportation and packaging</t>
  </si>
  <si>
    <t>19 MSA</t>
  </si>
  <si>
    <t>20 Calibration</t>
  </si>
  <si>
    <t>21 Laboratory certification</t>
  </si>
  <si>
    <t>22 Process capability</t>
  </si>
  <si>
    <t>23 Customer performance monitoring</t>
  </si>
  <si>
    <t>24 Control of non-conforming material</t>
  </si>
  <si>
    <t>25 Problem solving</t>
  </si>
  <si>
    <t>26 Error proofing</t>
  </si>
  <si>
    <t>27 Ethics policy</t>
  </si>
  <si>
    <t>For all identified characteristics (SC, CC) on design records (drawings, specifications, supplier inspection characteristics standards) the supplier shall have ongoing/current capability studies supported by stability and SPC analyses.  
Cpk target &gt; 1.33; Ppk target &gt;1.67.</t>
  </si>
  <si>
    <t>Innovation Program</t>
  </si>
  <si>
    <t>Is the supplier 3rd party certification to ISO9001 or ISO/TS16949 ?</t>
  </si>
  <si>
    <t>Evaluate the overall plant cleanliness.  Are 5S principles practiced ?</t>
  </si>
  <si>
    <t>In the event of equipment failure or shutdown, Solvadis uses ist network of partners to support customers.
Other plants like Mannheim support deliveries (on a limited basis).
Leverkussen can also be used as back up, as meets JC PS specification, but is not an approved source and will be scheduled.</t>
  </si>
  <si>
    <t>C.K. is certified in ISO 14001</t>
  </si>
  <si>
    <t>Rev 03</t>
  </si>
  <si>
    <t>Review of SAS document</t>
  </si>
  <si>
    <r>
      <rPr>
        <b/>
        <sz val="11"/>
        <color rgb="FFFF0000"/>
        <rFont val="Arial"/>
        <family val="2"/>
      </rPr>
      <t>Name:  Fabien Muller</t>
    </r>
    <r>
      <rPr>
        <sz val="11"/>
        <color rgb="FFFF0000"/>
        <rFont val="Arial"/>
        <family val="2"/>
      </rPr>
      <t xml:space="preserve">
</t>
    </r>
    <r>
      <rPr>
        <b/>
        <sz val="11"/>
        <color rgb="FFFF0000"/>
        <rFont val="Arial"/>
        <family val="2"/>
      </rPr>
      <t>Title/Role:  Supplier Quality Manager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</si>
</sst>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409]d\-mmm\-yy;@"/>
    <numFmt numFmtId="166" formatCode="yyyy/mm/dd"/>
  </numFmts>
  <fonts count="35">
    <font>
      <sz val="10"/>
      <color theme="1"/>
      <name val="Arial"/>
      <family val="2"/>
    </font>
    <font>
      <b/>
      <sz val="10"/>
      <color indexed="8"/>
      <name val="Arial"/>
      <family val="2"/>
    </font>
    <font>
      <b/>
      <sz val="12"/>
      <color indexed="8"/>
      <name val="Arial"/>
      <family val="2"/>
    </font>
    <font>
      <b/>
      <sz val="10"/>
      <color indexed="9"/>
      <name val="Arial"/>
      <family val="2"/>
    </font>
    <font>
      <sz val="10"/>
      <color indexed="23"/>
      <name val="Arial"/>
      <family val="2"/>
    </font>
    <font>
      <b/>
      <sz val="10"/>
      <color indexed="23"/>
      <name val="Arial"/>
      <family val="2"/>
    </font>
    <font>
      <sz val="10"/>
      <name val="Arial"/>
      <family val="2"/>
    </font>
    <font>
      <sz val="10"/>
      <color indexed="9"/>
      <name val="Arial"/>
      <family val="2"/>
    </font>
    <font>
      <b/>
      <sz val="10"/>
      <name val="Arial"/>
      <family val="2"/>
    </font>
    <font>
      <b/>
      <sz val="14"/>
      <name val="Arial"/>
      <family val="2"/>
    </font>
    <font>
      <sz val="10"/>
      <name val="Arial"/>
      <family val="2"/>
    </font>
    <font>
      <b/>
      <sz val="14"/>
      <color indexed="8"/>
      <name val="Arial"/>
      <family val="2"/>
    </font>
    <font>
      <b/>
      <sz val="18"/>
      <color indexed="8"/>
      <name val="Arial"/>
      <family val="2"/>
    </font>
    <font>
      <sz val="12"/>
      <color indexed="8"/>
      <name val="Arial"/>
      <family val="2"/>
    </font>
    <font>
      <sz val="10"/>
      <name val="Arial"/>
      <family val="2"/>
    </font>
    <font>
      <b/>
      <sz val="14"/>
      <color indexed="12"/>
      <name val="Arial"/>
      <family val="2"/>
    </font>
    <font>
      <b/>
      <sz val="18"/>
      <color indexed="12"/>
      <name val="Arial"/>
      <family val="2"/>
    </font>
    <font>
      <b/>
      <sz val="18"/>
      <color indexed="12"/>
      <name val="Arial"/>
      <family val="2"/>
    </font>
    <font>
      <sz val="11"/>
      <name val="Arial"/>
      <family val="2"/>
    </font>
    <font>
      <b/>
      <sz val="12"/>
      <name val="Arial"/>
      <family val="2"/>
    </font>
    <font>
      <b/>
      <sz val="11"/>
      <name val="Arial"/>
      <family val="2"/>
    </font>
    <font>
      <b/>
      <sz val="11"/>
      <color indexed="9"/>
      <name val="Arial"/>
      <family val="2"/>
    </font>
    <font>
      <b/>
      <sz val="11"/>
      <color indexed="9"/>
      <name val="Arial"/>
      <family val="2"/>
    </font>
    <font>
      <sz val="8"/>
      <color indexed="9"/>
      <name val="Arial"/>
      <family val="2"/>
    </font>
    <font>
      <b/>
      <sz val="10"/>
      <color indexed="12"/>
      <name val="Arial"/>
      <family val="2"/>
    </font>
    <font>
      <i/>
      <sz val="11"/>
      <name val="Arial"/>
      <family val="2"/>
    </font>
    <font>
      <sz val="8"/>
      <name val="Arial"/>
      <family val="2"/>
    </font>
    <font>
      <u/>
      <sz val="12"/>
      <color indexed="8"/>
      <name val="Arial"/>
      <family val="2"/>
    </font>
    <font>
      <sz val="8"/>
      <color indexed="8"/>
      <name val="Arial"/>
      <family val="2"/>
    </font>
    <font>
      <sz val="9"/>
      <name val="細明體"/>
      <family val="3"/>
      <charset val="136"/>
    </font>
    <font>
      <u/>
      <sz val="10"/>
      <color theme="10"/>
      <name val="Arial"/>
      <family val="2"/>
    </font>
    <font>
      <b/>
      <sz val="10"/>
      <color theme="1"/>
      <name val="Arial"/>
      <family val="2"/>
    </font>
    <font>
      <b/>
      <sz val="11"/>
      <color rgb="FFFF0000"/>
      <name val="Arial"/>
      <family val="2"/>
    </font>
    <font>
      <sz val="11"/>
      <color rgb="FFFF0000"/>
      <name val="Arial"/>
      <family val="2"/>
    </font>
    <font>
      <sz val="10"/>
      <color rgb="FFFF0000"/>
      <name val="Arial"/>
      <family val="2"/>
    </font>
  </fonts>
  <fills count="11">
    <fill>
      <patternFill patternType="none"/>
    </fill>
    <fill>
      <patternFill patternType="gray125"/>
    </fill>
    <fill>
      <patternFill patternType="solid">
        <fgColor indexed="30"/>
        <bgColor indexed="64"/>
      </patternFill>
    </fill>
    <fill>
      <patternFill patternType="solid">
        <fgColor indexed="8"/>
        <bgColor indexed="64"/>
      </patternFill>
    </fill>
    <fill>
      <patternFill patternType="solid">
        <fgColor indexed="8"/>
        <bgColor indexed="8"/>
      </patternFill>
    </fill>
    <fill>
      <patternFill patternType="solid">
        <fgColor indexed="17"/>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12"/>
        <bgColor indexed="64"/>
      </patternFill>
    </fill>
    <fill>
      <patternFill patternType="solid">
        <fgColor rgb="FFFFFFFF"/>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top style="thin">
        <color indexed="8"/>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8"/>
      </right>
      <top style="thin">
        <color indexed="8"/>
      </top>
      <bottom/>
      <diagonal/>
    </border>
    <border>
      <left/>
      <right style="medium">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8"/>
      </top>
      <bottom style="medium">
        <color indexed="8"/>
      </bottom>
      <diagonal/>
    </border>
    <border>
      <left/>
      <right style="thin">
        <color indexed="64"/>
      </right>
      <top/>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30" fillId="0" borderId="0" applyNumberFormat="0" applyFill="0" applyBorder="0" applyAlignment="0" applyProtection="0"/>
    <xf numFmtId="0" fontId="10" fillId="0" borderId="0"/>
    <xf numFmtId="0" fontId="14" fillId="0" borderId="0"/>
    <xf numFmtId="9" fontId="10" fillId="0" borderId="0" applyFont="0" applyFill="0" applyBorder="0" applyAlignment="0" applyProtection="0"/>
    <xf numFmtId="0" fontId="26" fillId="0" borderId="0"/>
  </cellStyleXfs>
  <cellXfs count="205">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1" fillId="0" borderId="1" xfId="0" applyFont="1" applyBorder="1" applyAlignment="1">
      <alignment horizontal="center" vertical="center"/>
    </xf>
    <xf numFmtId="0" fontId="0" fillId="0" borderId="0" xfId="0" applyBorder="1" applyAlignment="1">
      <alignment vertical="center" wrapText="1"/>
    </xf>
    <xf numFmtId="0" fontId="1" fillId="0" borderId="0" xfId="0" applyFont="1" applyBorder="1" applyAlignment="1">
      <alignment horizontal="center"/>
    </xf>
    <xf numFmtId="0" fontId="4" fillId="0" borderId="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3" xfId="0" applyFont="1" applyBorder="1" applyAlignment="1">
      <alignment horizontal="center" vertical="center"/>
    </xf>
    <xf numFmtId="0" fontId="6" fillId="0" borderId="0" xfId="0" applyFont="1"/>
    <xf numFmtId="0" fontId="6" fillId="0" borderId="0" xfId="0" applyFont="1" applyBorder="1"/>
    <xf numFmtId="0" fontId="3" fillId="2" borderId="0" xfId="0" applyFont="1" applyFill="1"/>
    <xf numFmtId="0" fontId="7" fillId="2" borderId="0" xfId="0" applyFont="1" applyFill="1"/>
    <xf numFmtId="0" fontId="6" fillId="0" borderId="0" xfId="0" applyFont="1" applyFill="1"/>
    <xf numFmtId="0" fontId="6" fillId="0" borderId="0" xfId="0" applyFont="1" applyBorder="1" applyAlignment="1">
      <alignment horizontal="left"/>
    </xf>
    <xf numFmtId="0" fontId="9" fillId="0" borderId="0" xfId="0" applyFont="1" applyAlignment="1"/>
    <xf numFmtId="0" fontId="8" fillId="0" borderId="0" xfId="0" applyFont="1" applyBorder="1" applyAlignment="1"/>
    <xf numFmtId="0" fontId="7" fillId="0" borderId="0" xfId="0" applyFont="1" applyFill="1"/>
    <xf numFmtId="0" fontId="3" fillId="0" borderId="0" xfId="0" applyFont="1" applyFill="1" applyAlignment="1"/>
    <xf numFmtId="164" fontId="8" fillId="0" borderId="0" xfId="0" applyNumberFormat="1" applyFont="1" applyBorder="1" applyAlignment="1">
      <alignment horizontal="center"/>
    </xf>
    <xf numFmtId="0" fontId="8" fillId="0" borderId="0" xfId="0" applyFont="1" applyBorder="1"/>
    <xf numFmtId="0" fontId="8" fillId="0" borderId="0" xfId="0" applyFont="1" applyBorder="1" applyAlignment="1">
      <alignment vertical="top"/>
    </xf>
    <xf numFmtId="0" fontId="0" fillId="0" borderId="0" xfId="0" applyFont="1" applyBorder="1"/>
    <xf numFmtId="0" fontId="0" fillId="0" borderId="0" xfId="0" applyBorder="1" applyAlignment="1">
      <alignment vertical="top"/>
    </xf>
    <xf numFmtId="0" fontId="0" fillId="0" borderId="0" xfId="0" applyBorder="1" applyAlignment="1">
      <alignment horizontal="center" vertical="top"/>
    </xf>
    <xf numFmtId="0" fontId="6" fillId="0" borderId="0" xfId="0" applyFont="1" applyAlignment="1">
      <alignment vertical="top"/>
    </xf>
    <xf numFmtId="0" fontId="0" fillId="0" borderId="2" xfId="0" applyFont="1" applyBorder="1" applyAlignment="1">
      <alignment vertical="center" wrapText="1"/>
    </xf>
    <xf numFmtId="0" fontId="3" fillId="3" borderId="0" xfId="0" applyFont="1" applyFill="1" applyBorder="1" applyAlignment="1">
      <alignment horizontal="left" vertical="center" wrapText="1"/>
    </xf>
    <xf numFmtId="0" fontId="0" fillId="0" borderId="4" xfId="0" applyFont="1" applyBorder="1" applyAlignment="1">
      <alignment horizontal="left" vertical="center" wrapText="1"/>
    </xf>
    <xf numFmtId="0" fontId="4" fillId="0" borderId="5" xfId="0" applyFont="1" applyBorder="1" applyAlignment="1">
      <alignment horizontal="center" vertical="center"/>
    </xf>
    <xf numFmtId="0" fontId="0" fillId="0" borderId="6" xfId="0" applyFont="1" applyBorder="1" applyAlignment="1">
      <alignment horizontal="center" vertical="center"/>
    </xf>
    <xf numFmtId="0" fontId="9" fillId="0" borderId="0" xfId="0" applyFont="1" applyAlignment="1">
      <alignment horizontal="right"/>
    </xf>
    <xf numFmtId="0" fontId="3" fillId="3" borderId="3" xfId="0" applyFont="1" applyFill="1" applyBorder="1" applyAlignment="1">
      <alignment horizontal="left" vertical="center"/>
    </xf>
    <xf numFmtId="0" fontId="0" fillId="0" borderId="2" xfId="0" applyFont="1" applyBorder="1" applyAlignment="1">
      <alignment horizontal="left" vertical="center" wrapText="1"/>
    </xf>
    <xf numFmtId="164" fontId="8" fillId="0" borderId="0" xfId="0" applyNumberFormat="1" applyFont="1" applyBorder="1" applyAlignment="1">
      <alignment horizontal="left" vertical="top"/>
    </xf>
    <xf numFmtId="164" fontId="6" fillId="0" borderId="0" xfId="0" applyNumberFormat="1" applyFont="1" applyBorder="1" applyAlignment="1">
      <alignment horizontal="left" vertical="top"/>
    </xf>
    <xf numFmtId="165" fontId="0" fillId="0" borderId="0" xfId="0" applyNumberFormat="1" applyAlignment="1">
      <alignment horizontal="center"/>
    </xf>
    <xf numFmtId="9" fontId="0" fillId="0" borderId="0" xfId="0" applyNumberFormat="1" applyAlignment="1">
      <alignment horizontal="center"/>
    </xf>
    <xf numFmtId="165" fontId="0" fillId="0" borderId="0" xfId="0" applyNumberFormat="1" applyAlignment="1">
      <alignment horizontal="center" vertical="top" wrapText="1"/>
    </xf>
    <xf numFmtId="9" fontId="0" fillId="0" borderId="0" xfId="0" applyNumberFormat="1" applyAlignment="1">
      <alignment horizontal="center" vertical="top" wrapText="1"/>
    </xf>
    <xf numFmtId="0" fontId="0" fillId="0" borderId="0" xfId="0" applyAlignment="1">
      <alignment vertical="center" wrapText="1"/>
    </xf>
    <xf numFmtId="165" fontId="0" fillId="0" borderId="0" xfId="0" applyNumberFormat="1" applyAlignment="1">
      <alignment horizontal="center" vertical="center" wrapText="1"/>
    </xf>
    <xf numFmtId="9"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left" vertical="center" wrapText="1"/>
    </xf>
    <xf numFmtId="0" fontId="6" fillId="0" borderId="2" xfId="0" applyFont="1" applyBorder="1"/>
    <xf numFmtId="0" fontId="1" fillId="0" borderId="2" xfId="0" applyFont="1" applyBorder="1" applyAlignment="1" applyProtection="1">
      <alignment horizontal="center" vertical="center"/>
    </xf>
    <xf numFmtId="0" fontId="1" fillId="0" borderId="2" xfId="0" applyFont="1" applyBorder="1" applyAlignment="1">
      <alignment horizontal="center" vertical="center"/>
    </xf>
    <xf numFmtId="0" fontId="8" fillId="0" borderId="0" xfId="0" applyNumberFormat="1" applyFont="1" applyBorder="1" applyAlignment="1">
      <alignment horizontal="left" vertical="top"/>
    </xf>
    <xf numFmtId="0" fontId="8" fillId="0" borderId="0" xfId="0" applyFont="1"/>
    <xf numFmtId="0" fontId="3" fillId="3" borderId="7" xfId="0" applyFont="1" applyFill="1" applyBorder="1" applyAlignment="1">
      <alignment horizontal="left" vertical="center" wrapText="1"/>
    </xf>
    <xf numFmtId="9" fontId="1" fillId="0" borderId="2" xfId="0" applyNumberFormat="1" applyFont="1" applyBorder="1" applyAlignment="1" applyProtection="1">
      <alignment horizontal="center" vertical="center"/>
    </xf>
    <xf numFmtId="0" fontId="5" fillId="0" borderId="8" xfId="0" applyFont="1" applyBorder="1" applyAlignment="1">
      <alignment horizontal="center" vertical="center"/>
    </xf>
    <xf numFmtId="0" fontId="6" fillId="3" borderId="2" xfId="0" applyFont="1" applyFill="1" applyBorder="1" applyAlignment="1">
      <alignment horizontal="center" vertical="center"/>
    </xf>
    <xf numFmtId="0" fontId="3" fillId="3" borderId="0" xfId="0" applyFont="1" applyFill="1" applyBorder="1" applyAlignment="1">
      <alignment horizontal="left" vertical="center"/>
    </xf>
    <xf numFmtId="0" fontId="0" fillId="0" borderId="2" xfId="0" applyFont="1" applyFill="1" applyBorder="1" applyAlignment="1">
      <alignment vertical="center" wrapText="1"/>
    </xf>
    <xf numFmtId="0" fontId="0" fillId="0" borderId="2" xfId="0"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left" vertical="center" wrapText="1"/>
    </xf>
    <xf numFmtId="0" fontId="0" fillId="0" borderId="5" xfId="0" applyFont="1" applyBorder="1" applyAlignment="1">
      <alignment horizontal="center" vertical="center"/>
    </xf>
    <xf numFmtId="0" fontId="3" fillId="4" borderId="7" xfId="0" applyFont="1" applyFill="1" applyBorder="1" applyAlignment="1">
      <alignment horizontal="center" vertical="center"/>
    </xf>
    <xf numFmtId="0" fontId="3" fillId="4" borderId="7" xfId="0" applyFont="1" applyFill="1" applyBorder="1" applyAlignment="1">
      <alignment vertical="center"/>
    </xf>
    <xf numFmtId="0" fontId="3" fillId="4" borderId="11" xfId="0" applyFont="1" applyFill="1" applyBorder="1" applyAlignment="1">
      <alignment horizontal="center" vertical="center"/>
    </xf>
    <xf numFmtId="0" fontId="0" fillId="0" borderId="0" xfId="0" applyBorder="1" applyAlignment="1">
      <alignment vertical="center"/>
    </xf>
    <xf numFmtId="0" fontId="14" fillId="0" borderId="0" xfId="3"/>
    <xf numFmtId="0" fontId="15" fillId="0" borderId="0" xfId="3" applyFont="1" applyAlignment="1">
      <alignment horizontal="right"/>
    </xf>
    <xf numFmtId="0" fontId="17" fillId="0" borderId="0" xfId="3" applyFont="1" applyAlignment="1">
      <alignment horizontal="right"/>
    </xf>
    <xf numFmtId="0" fontId="20" fillId="0" borderId="12" xfId="3" applyFont="1" applyBorder="1" applyAlignment="1">
      <alignment horizontal="center" vertical="center" wrapText="1"/>
    </xf>
    <xf numFmtId="0" fontId="18" fillId="0" borderId="0" xfId="3" applyFont="1"/>
    <xf numFmtId="0" fontId="6" fillId="0" borderId="0" xfId="3" applyFont="1"/>
    <xf numFmtId="0" fontId="24" fillId="0" borderId="0" xfId="3" applyFont="1" applyAlignment="1">
      <alignment vertical="center"/>
    </xf>
    <xf numFmtId="0" fontId="24" fillId="0" borderId="0" xfId="3" applyFont="1"/>
    <xf numFmtId="0" fontId="14" fillId="0" borderId="0" xfId="3" applyAlignment="1">
      <alignment vertical="center"/>
    </xf>
    <xf numFmtId="0" fontId="0" fillId="0" borderId="2" xfId="0" applyFont="1" applyBorder="1" applyAlignment="1">
      <alignment horizontal="left" vertical="center"/>
    </xf>
    <xf numFmtId="0" fontId="27" fillId="0" borderId="0" xfId="0" applyFont="1" applyAlignment="1">
      <alignment horizontal="left" vertical="top"/>
    </xf>
    <xf numFmtId="0" fontId="13" fillId="0" borderId="0" xfId="0" applyFont="1" applyAlignment="1">
      <alignment horizontal="left" vertical="top" wrapText="1"/>
    </xf>
    <xf numFmtId="0" fontId="13" fillId="0" borderId="0" xfId="0" applyFont="1" applyAlignment="1">
      <alignment horizontal="left" vertical="top"/>
    </xf>
    <xf numFmtId="0" fontId="13" fillId="0" borderId="0" xfId="0" quotePrefix="1" applyFont="1" applyAlignment="1">
      <alignment horizontal="left" vertical="top" wrapText="1"/>
    </xf>
    <xf numFmtId="0" fontId="3" fillId="4" borderId="7" xfId="0" applyFont="1" applyFill="1" applyBorder="1" applyAlignment="1">
      <alignment horizontal="center" vertical="center" wrapText="1"/>
    </xf>
    <xf numFmtId="0" fontId="3" fillId="4" borderId="2" xfId="0" applyFont="1" applyFill="1" applyBorder="1"/>
    <xf numFmtId="0" fontId="3" fillId="4" borderId="2" xfId="0" applyFont="1" applyFill="1" applyBorder="1" applyAlignment="1">
      <alignment wrapText="1"/>
    </xf>
    <xf numFmtId="0" fontId="0" fillId="0" borderId="2" xfId="0" applyFont="1" applyFill="1" applyBorder="1" applyAlignment="1">
      <alignment horizontal="center" vertical="center"/>
    </xf>
    <xf numFmtId="0" fontId="1" fillId="0" borderId="17" xfId="0" applyFont="1" applyFill="1" applyBorder="1" applyAlignment="1">
      <alignment vertical="center"/>
    </xf>
    <xf numFmtId="0" fontId="6" fillId="0" borderId="0" xfId="0" applyFont="1" applyBorder="1" applyAlignment="1"/>
    <xf numFmtId="0" fontId="0" fillId="5" borderId="2" xfId="0" applyFont="1" applyFill="1" applyBorder="1" applyAlignment="1">
      <alignment horizontal="center" vertical="center"/>
    </xf>
    <xf numFmtId="0" fontId="0" fillId="6" borderId="2" xfId="0" applyFont="1" applyFill="1" applyBorder="1" applyAlignment="1">
      <alignment horizontal="center" vertical="center"/>
    </xf>
    <xf numFmtId="0" fontId="0" fillId="7" borderId="2" xfId="0" applyFont="1" applyFill="1" applyBorder="1" applyAlignment="1">
      <alignment horizontal="center" vertical="center"/>
    </xf>
    <xf numFmtId="0" fontId="30" fillId="0" borderId="0" xfId="1"/>
    <xf numFmtId="0" fontId="0" fillId="0" borderId="4" xfId="0" applyBorder="1" applyAlignment="1">
      <alignment horizontal="left" vertical="center" wrapText="1"/>
    </xf>
    <xf numFmtId="0" fontId="0" fillId="0" borderId="2" xfId="0"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applyAlignment="1">
      <alignment horizontal="left" vertical="center"/>
    </xf>
    <xf numFmtId="0" fontId="27" fillId="0" borderId="0" xfId="0" applyFont="1" applyBorder="1" applyAlignment="1">
      <alignment horizontal="left" vertical="top"/>
    </xf>
    <xf numFmtId="0" fontId="0" fillId="0" borderId="2" xfId="0" applyBorder="1" applyAlignment="1">
      <alignment vertical="center" wrapText="1"/>
    </xf>
    <xf numFmtId="0" fontId="1" fillId="0" borderId="2" xfId="0" applyNumberFormat="1" applyFont="1" applyBorder="1" applyAlignment="1">
      <alignment horizontal="center" vertical="center"/>
    </xf>
    <xf numFmtId="0" fontId="0" fillId="0" borderId="18" xfId="0" applyBorder="1" applyAlignment="1">
      <alignment horizontal="left" vertical="top" wrapText="1"/>
    </xf>
    <xf numFmtId="0" fontId="6" fillId="0" borderId="18" xfId="0" applyFont="1" applyBorder="1" applyAlignment="1">
      <alignment horizontal="left" vertical="top" wrapText="1"/>
    </xf>
    <xf numFmtId="0" fontId="0" fillId="0" borderId="18" xfId="0" applyFill="1" applyBorder="1" applyAlignment="1">
      <alignment horizontal="left" vertical="top" wrapText="1"/>
    </xf>
    <xf numFmtId="166" fontId="0" fillId="0" borderId="0" xfId="0" applyNumberFormat="1" applyAlignment="1">
      <alignment horizontal="center" vertical="center" wrapText="1"/>
    </xf>
    <xf numFmtId="0" fontId="31" fillId="0" borderId="0" xfId="0" applyFont="1"/>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18" xfId="0" applyFont="1" applyBorder="1" applyAlignment="1">
      <alignment horizontal="left" vertical="top"/>
    </xf>
    <xf numFmtId="166" fontId="8" fillId="0" borderId="2" xfId="0" applyNumberFormat="1" applyFont="1" applyBorder="1" applyAlignment="1">
      <alignment horizontal="left" vertical="top"/>
    </xf>
    <xf numFmtId="0" fontId="0" fillId="0" borderId="2" xfId="0" applyFont="1" applyBorder="1" applyAlignment="1">
      <alignment horizontal="left" vertical="top" wrapText="1"/>
    </xf>
    <xf numFmtId="0" fontId="0" fillId="0" borderId="2" xfId="0" applyBorder="1" applyAlignment="1">
      <alignment horizontal="left" vertical="top" wrapText="1"/>
    </xf>
    <xf numFmtId="0" fontId="3" fillId="3" borderId="3" xfId="0" applyFont="1" applyFill="1" applyBorder="1" applyAlignment="1">
      <alignment vertical="top" wrapText="1"/>
    </xf>
    <xf numFmtId="0" fontId="0" fillId="0" borderId="9" xfId="0" applyFont="1" applyBorder="1" applyAlignment="1">
      <alignment horizontal="left" vertical="top" wrapText="1"/>
    </xf>
    <xf numFmtId="0" fontId="0" fillId="0" borderId="35" xfId="0" applyBorder="1" applyAlignment="1">
      <alignment horizontal="left" vertical="top" wrapText="1"/>
    </xf>
    <xf numFmtId="0" fontId="0" fillId="0" borderId="0" xfId="0" quotePrefix="1" applyAlignment="1">
      <alignment horizontal="left" vertical="top" wrapText="1"/>
    </xf>
    <xf numFmtId="0" fontId="0" fillId="0" borderId="18" xfId="0" quotePrefix="1" applyFill="1" applyBorder="1" applyAlignment="1">
      <alignment horizontal="left" vertical="top" wrapText="1"/>
    </xf>
    <xf numFmtId="0" fontId="6" fillId="0" borderId="18" xfId="0" applyFont="1" applyFill="1" applyBorder="1" applyAlignment="1">
      <alignment horizontal="left" vertical="top" wrapText="1"/>
    </xf>
    <xf numFmtId="0" fontId="0" fillId="0" borderId="2" xfId="0" applyFill="1" applyBorder="1" applyAlignment="1">
      <alignment horizontal="left" vertical="top" wrapText="1"/>
    </xf>
    <xf numFmtId="0" fontId="32" fillId="0" borderId="12" xfId="3" applyFont="1" applyBorder="1" applyAlignment="1">
      <alignment horizontal="center" vertical="center" wrapText="1"/>
    </xf>
    <xf numFmtId="0" fontId="21" fillId="3" borderId="13" xfId="3" applyFont="1" applyFill="1" applyBorder="1" applyAlignment="1">
      <alignment horizontal="center" vertical="center" wrapText="1"/>
    </xf>
    <xf numFmtId="0" fontId="21" fillId="3" borderId="16" xfId="3" applyFont="1" applyFill="1" applyBorder="1" applyAlignment="1">
      <alignment horizontal="center" vertical="center" wrapText="1"/>
    </xf>
    <xf numFmtId="0" fontId="18" fillId="0" borderId="15" xfId="3" applyFont="1" applyBorder="1" applyAlignment="1">
      <alignment horizontal="center" vertical="center" wrapText="1"/>
    </xf>
    <xf numFmtId="15" fontId="18" fillId="0" borderId="15" xfId="3" applyNumberFormat="1" applyFont="1" applyBorder="1" applyAlignment="1">
      <alignment horizontal="center" vertical="center" wrapText="1"/>
    </xf>
    <xf numFmtId="15" fontId="33" fillId="0" borderId="15" xfId="3" applyNumberFormat="1" applyFont="1" applyBorder="1" applyAlignment="1">
      <alignment horizontal="center" vertical="center" wrapText="1"/>
    </xf>
    <xf numFmtId="0" fontId="18" fillId="0" borderId="14" xfId="3" applyFont="1" applyBorder="1" applyAlignment="1">
      <alignment horizontal="center" vertical="center" wrapText="1"/>
    </xf>
    <xf numFmtId="0" fontId="33" fillId="0" borderId="14" xfId="3" applyFont="1" applyBorder="1" applyAlignment="1">
      <alignment horizontal="center" vertical="center" wrapText="1"/>
    </xf>
    <xf numFmtId="0" fontId="0" fillId="0" borderId="32" xfId="0" applyBorder="1" applyAlignment="1">
      <alignment horizontal="center" vertical="center" wrapText="1"/>
    </xf>
    <xf numFmtId="0" fontId="0" fillId="0" borderId="32" xfId="0" applyBorder="1" applyAlignment="1">
      <alignment horizontal="center" vertical="top" wrapText="1"/>
    </xf>
    <xf numFmtId="0" fontId="0" fillId="0" borderId="32" xfId="0" applyBorder="1" applyAlignment="1">
      <alignment horizontal="left" vertical="center" wrapText="1"/>
    </xf>
    <xf numFmtId="0" fontId="0" fillId="0" borderId="32" xfId="0" applyBorder="1" applyAlignment="1">
      <alignment horizontal="left" vertical="top" wrapText="1"/>
    </xf>
    <xf numFmtId="165" fontId="0" fillId="0" borderId="32" xfId="0" applyNumberFormat="1" applyBorder="1" applyAlignment="1">
      <alignment horizontal="center" vertical="top" wrapText="1"/>
    </xf>
    <xf numFmtId="9" fontId="0" fillId="0" borderId="32" xfId="0" applyNumberFormat="1" applyBorder="1" applyAlignment="1">
      <alignment horizontal="center" vertical="top" wrapText="1"/>
    </xf>
    <xf numFmtId="0" fontId="21" fillId="3" borderId="21" xfId="3" applyFont="1" applyFill="1" applyBorder="1" applyAlignment="1">
      <alignment horizontal="center" vertical="top" wrapText="1"/>
    </xf>
    <xf numFmtId="0" fontId="21" fillId="3" borderId="22" xfId="3" applyFont="1" applyFill="1" applyBorder="1" applyAlignment="1">
      <alignment horizontal="center" vertical="top" wrapText="1"/>
    </xf>
    <xf numFmtId="0" fontId="22" fillId="3" borderId="21" xfId="3" applyFont="1" applyFill="1" applyBorder="1" applyAlignment="1">
      <alignment horizontal="center" vertical="top" wrapText="1"/>
    </xf>
    <xf numFmtId="0" fontId="22" fillId="3" borderId="22" xfId="3" applyFont="1" applyFill="1" applyBorder="1" applyAlignment="1">
      <alignment horizontal="center" vertical="top" wrapText="1"/>
    </xf>
    <xf numFmtId="0" fontId="33" fillId="0" borderId="36" xfId="3" applyFont="1" applyBorder="1" applyAlignment="1">
      <alignment horizontal="left" vertical="top" wrapText="1"/>
    </xf>
    <xf numFmtId="0" fontId="33" fillId="0" borderId="37" xfId="3" applyFont="1" applyBorder="1" applyAlignment="1">
      <alignment horizontal="left" vertical="top" wrapText="1"/>
    </xf>
    <xf numFmtId="0" fontId="18" fillId="0" borderId="23" xfId="3" applyFont="1" applyBorder="1" applyAlignment="1">
      <alignment wrapText="1"/>
    </xf>
    <xf numFmtId="0" fontId="18" fillId="0" borderId="24" xfId="3" applyFont="1" applyBorder="1" applyAlignment="1">
      <alignment wrapText="1"/>
    </xf>
    <xf numFmtId="0" fontId="19" fillId="0" borderId="25" xfId="3" applyFont="1" applyBorder="1" applyAlignment="1">
      <alignment horizontal="center" wrapText="1"/>
    </xf>
    <xf numFmtId="0" fontId="19" fillId="0" borderId="26" xfId="3" applyFont="1" applyBorder="1" applyAlignment="1">
      <alignment horizontal="center" wrapText="1"/>
    </xf>
    <xf numFmtId="0" fontId="19" fillId="0" borderId="27" xfId="3" applyFont="1" applyBorder="1" applyAlignment="1">
      <alignment horizontal="center" wrapText="1"/>
    </xf>
    <xf numFmtId="0" fontId="21" fillId="3" borderId="25" xfId="3" applyFont="1" applyFill="1" applyBorder="1" applyAlignment="1">
      <alignment horizontal="center" vertical="center" wrapText="1"/>
    </xf>
    <xf numFmtId="0" fontId="21" fillId="3" borderId="27" xfId="3" applyFont="1" applyFill="1" applyBorder="1" applyAlignment="1">
      <alignment horizontal="center" vertical="center" wrapText="1"/>
    </xf>
    <xf numFmtId="0" fontId="18" fillId="0" borderId="28" xfId="3" applyFont="1" applyBorder="1" applyAlignment="1">
      <alignment horizontal="left" vertical="top" wrapText="1"/>
    </xf>
    <xf numFmtId="0" fontId="18" fillId="0" borderId="15" xfId="3" applyFont="1" applyBorder="1" applyAlignment="1">
      <alignment horizontal="left" vertical="top" wrapText="1"/>
    </xf>
    <xf numFmtId="0" fontId="18" fillId="0" borderId="19" xfId="3" applyFont="1" applyBorder="1" applyAlignment="1">
      <alignment horizontal="left" vertical="top" wrapText="1"/>
    </xf>
    <xf numFmtId="0" fontId="18" fillId="0" borderId="20" xfId="3" applyFont="1" applyBorder="1" applyAlignment="1">
      <alignment horizontal="left" vertical="top" wrapText="1"/>
    </xf>
    <xf numFmtId="0" fontId="6" fillId="0" borderId="0" xfId="3" applyFont="1" applyAlignment="1">
      <alignment wrapText="1"/>
    </xf>
    <xf numFmtId="0" fontId="14" fillId="0" borderId="0" xfId="3" applyAlignment="1">
      <alignment wrapText="1"/>
    </xf>
    <xf numFmtId="0" fontId="23" fillId="9" borderId="19" xfId="3" applyFont="1" applyFill="1" applyBorder="1" applyAlignment="1">
      <alignment horizontal="center" vertical="center" wrapText="1"/>
    </xf>
    <xf numFmtId="0" fontId="23" fillId="9" borderId="16" xfId="3" applyFont="1" applyFill="1" applyBorder="1" applyAlignment="1">
      <alignment horizontal="center" vertical="center" wrapText="1"/>
    </xf>
    <xf numFmtId="0" fontId="23" fillId="9" borderId="20" xfId="3" applyFont="1" applyFill="1" applyBorder="1" applyAlignment="1">
      <alignment horizontal="center" vertical="center" wrapText="1"/>
    </xf>
    <xf numFmtId="0" fontId="25" fillId="0" borderId="0" xfId="3" applyFont="1" applyAlignment="1">
      <alignment vertical="center" wrapText="1"/>
    </xf>
    <xf numFmtId="0" fontId="14" fillId="0" borderId="0" xfId="3" applyAlignment="1">
      <alignment vertical="center" wrapText="1"/>
    </xf>
    <xf numFmtId="0" fontId="18" fillId="8" borderId="2" xfId="3" applyFont="1" applyFill="1" applyBorder="1" applyAlignment="1">
      <alignment vertical="top" wrapText="1"/>
    </xf>
    <xf numFmtId="0" fontId="14" fillId="0" borderId="2" xfId="3" applyBorder="1" applyAlignment="1">
      <alignment vertical="top" wrapText="1"/>
    </xf>
    <xf numFmtId="0" fontId="14" fillId="0" borderId="2" xfId="3" applyBorder="1" applyAlignment="1">
      <alignment wrapText="1"/>
    </xf>
    <xf numFmtId="0" fontId="33" fillId="10" borderId="2" xfId="3" applyFont="1" applyFill="1" applyBorder="1" applyAlignment="1">
      <alignment vertical="top" wrapText="1"/>
    </xf>
    <xf numFmtId="0" fontId="34" fillId="0" borderId="2" xfId="3" applyFont="1" applyBorder="1" applyAlignment="1">
      <alignment vertical="top" wrapText="1"/>
    </xf>
    <xf numFmtId="0" fontId="34" fillId="0" borderId="2" xfId="3" applyFont="1" applyBorder="1" applyAlignment="1">
      <alignment wrapText="1"/>
    </xf>
    <xf numFmtId="0" fontId="21" fillId="3" borderId="19" xfId="3" applyFont="1" applyFill="1" applyBorder="1" applyAlignment="1">
      <alignment horizontal="center" vertical="top" wrapText="1"/>
    </xf>
    <xf numFmtId="0" fontId="21" fillId="3" borderId="16" xfId="3" applyFont="1" applyFill="1" applyBorder="1" applyAlignment="1">
      <alignment horizontal="center" vertical="top" wrapText="1"/>
    </xf>
    <xf numFmtId="0" fontId="21" fillId="3" borderId="20" xfId="3" applyFont="1" applyFill="1" applyBorder="1" applyAlignment="1">
      <alignment horizontal="center" vertical="top" wrapText="1"/>
    </xf>
    <xf numFmtId="0" fontId="0" fillId="0" borderId="25" xfId="0" quotePrefix="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 fillId="0" borderId="31" xfId="0" applyFont="1" applyBorder="1" applyAlignment="1">
      <alignment horizont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8" fillId="0" borderId="29" xfId="0" applyFont="1" applyBorder="1" applyAlignment="1">
      <alignment horizontal="center" vertical="top"/>
    </xf>
    <xf numFmtId="0" fontId="8" fillId="0" borderId="30" xfId="0" applyFont="1" applyBorder="1" applyAlignment="1">
      <alignment horizontal="center" vertical="top"/>
    </xf>
    <xf numFmtId="0" fontId="8" fillId="0" borderId="18" xfId="0" applyFont="1" applyBorder="1" applyAlignment="1">
      <alignment horizontal="center"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18" xfId="0" applyFont="1" applyBorder="1" applyAlignment="1">
      <alignment horizontal="left" vertical="top"/>
    </xf>
    <xf numFmtId="0" fontId="1" fillId="0" borderId="32" xfId="0" applyFont="1" applyBorder="1" applyAlignment="1">
      <alignment horizontal="center" vertical="center"/>
    </xf>
    <xf numFmtId="0" fontId="8" fillId="0" borderId="29" xfId="0" applyFont="1" applyBorder="1" applyAlignment="1">
      <alignment horizontal="left"/>
    </xf>
    <xf numFmtId="0" fontId="8" fillId="0" borderId="30" xfId="0" applyFont="1" applyBorder="1" applyAlignment="1">
      <alignment horizontal="left"/>
    </xf>
    <xf numFmtId="0" fontId="8" fillId="0" borderId="18"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18" xfId="0" applyFont="1" applyFill="1" applyBorder="1" applyAlignment="1">
      <alignment horizontal="left"/>
    </xf>
    <xf numFmtId="0" fontId="8" fillId="0" borderId="29" xfId="0" quotePrefix="1" applyFont="1" applyBorder="1" applyAlignment="1">
      <alignment horizontal="left" vertical="top" wrapText="1"/>
    </xf>
    <xf numFmtId="0" fontId="30" fillId="0" borderId="29" xfId="1" applyBorder="1" applyAlignment="1">
      <alignment horizontal="left" vertical="top" wrapText="1"/>
    </xf>
    <xf numFmtId="0" fontId="8" fillId="0" borderId="29" xfId="0" applyFont="1" applyBorder="1" applyAlignment="1">
      <alignment horizontal="left" vertical="top" wrapText="1"/>
    </xf>
    <xf numFmtId="164" fontId="8" fillId="0" borderId="29" xfId="0" applyNumberFormat="1" applyFont="1" applyBorder="1" applyAlignment="1">
      <alignment horizontal="left"/>
    </xf>
    <xf numFmtId="164" fontId="8" fillId="0" borderId="18" xfId="0" applyNumberFormat="1" applyFont="1" applyBorder="1" applyAlignment="1">
      <alignment horizontal="left"/>
    </xf>
    <xf numFmtId="0" fontId="11" fillId="0" borderId="0" xfId="0" applyFont="1" applyBorder="1" applyAlignment="1">
      <alignment horizontal="center"/>
    </xf>
    <xf numFmtId="0" fontId="8" fillId="0" borderId="29" xfId="0" quotePrefix="1" applyFont="1" applyBorder="1" applyAlignment="1">
      <alignment horizontal="left" vertical="top"/>
    </xf>
    <xf numFmtId="0" fontId="30" fillId="0" borderId="29" xfId="1" applyBorder="1" applyAlignment="1">
      <alignment horizontal="left" vertical="top"/>
    </xf>
    <xf numFmtId="0" fontId="3" fillId="2" borderId="0" xfId="0" applyFont="1" applyFill="1" applyAlignment="1">
      <alignment horizontal="left"/>
    </xf>
    <xf numFmtId="0" fontId="6" fillId="0" borderId="29" xfId="0" applyFont="1" applyBorder="1" applyAlignment="1">
      <alignment horizontal="center"/>
    </xf>
    <xf numFmtId="0" fontId="6" fillId="0" borderId="30" xfId="0" applyFont="1" applyBorder="1" applyAlignment="1">
      <alignment horizontal="center"/>
    </xf>
    <xf numFmtId="0" fontId="6" fillId="0" borderId="18" xfId="0" applyFont="1" applyBorder="1" applyAlignment="1">
      <alignment horizontal="center"/>
    </xf>
    <xf numFmtId="0" fontId="9" fillId="0" borderId="0" xfId="0" applyFont="1" applyAlignment="1">
      <alignment horizontal="center"/>
    </xf>
    <xf numFmtId="9" fontId="2" fillId="0" borderId="25" xfId="0" applyNumberFormat="1" applyFont="1" applyBorder="1" applyAlignment="1">
      <alignment horizontal="center" vertical="center"/>
    </xf>
    <xf numFmtId="9" fontId="2" fillId="0" borderId="27" xfId="0" applyNumberFormat="1"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34" xfId="0" applyFont="1" applyBorder="1" applyAlignment="1">
      <alignment horizontal="center" vertical="center"/>
    </xf>
    <xf numFmtId="0" fontId="12" fillId="0" borderId="10" xfId="0" applyFont="1" applyBorder="1" applyAlignment="1">
      <alignment horizontal="center" vertical="center"/>
    </xf>
  </cellXfs>
  <cellStyles count="6">
    <cellStyle name="Hyperlink" xfId="1" builtinId="8"/>
    <cellStyle name="Normal" xfId="0" builtinId="0"/>
    <cellStyle name="Normal 2" xfId="2"/>
    <cellStyle name="Normal 3" xfId="3"/>
    <cellStyle name="Percent 2" xfId="4"/>
    <cellStyle name="smaller" xfId="5"/>
  </cellStyles>
  <dxfs count="41">
    <dxf>
      <numFmt numFmtId="165" formatCode="[$-409]d\-mmm\-yy;@"/>
      <alignment horizontal="center" vertical="top" textRotation="0" wrapText="1" relativeIndent="0" justifyLastLine="0" shrinkToFit="0" readingOrder="0"/>
    </dxf>
    <dxf>
      <numFmt numFmtId="13" formatCode="0%"/>
      <alignment horizontal="center" vertical="top" textRotation="0" wrapText="1" relativeIndent="0" justifyLastLine="0" shrinkToFit="0" readingOrder="0"/>
    </dxf>
    <dxf>
      <numFmt numFmtId="13" formatCode="0%"/>
      <alignment horizontal="center" vertical="top" textRotation="0" wrapText="1" relativeIndent="0" justifyLastLine="0" shrinkToFit="0" readingOrder="0"/>
    </dxf>
    <dxf>
      <numFmt numFmtId="165" formatCode="[$-409]d\-mmm\-yy;@"/>
      <alignment horizontal="center" vertical="top" textRotation="0" wrapText="1" relativeIndent="0" justifyLastLine="0" shrinkToFit="0" readingOrder="0"/>
    </dxf>
    <dxf>
      <alignment horizontal="left" vertical="top" textRotation="0" wrapText="1" relativeIndent="0" justifyLastLine="0" shrinkToFit="0" readingOrder="0"/>
    </dxf>
    <dxf>
      <alignment horizontal="left" vertical="top" textRotation="0" wrapText="1" relativeIndent="0" justifyLastLine="0" shrinkToFit="0" readingOrder="0"/>
    </dxf>
    <dxf>
      <alignment horizontal="left" vertical="top" textRotation="0" wrapText="1" indent="0" justifyLastLine="0" shrinkToFit="0" readingOrder="0"/>
    </dxf>
    <dxf>
      <alignment horizontal="left" vertical="center" textRotation="0" wrapText="1" indent="0" justifyLastLine="0" shrinkToFit="0" readingOrder="0"/>
    </dxf>
    <dxf>
      <alignment horizontal="center" vertical="top" textRotation="0" wrapText="1" relativeIndent="0" justifyLastLine="0" shrinkToFit="0" readingOrder="0"/>
    </dxf>
    <dxf>
      <alignment horizontal="center" vertical="top" textRotation="0" wrapText="1" relativeIndent="0" justifyLastLine="0" shrinkToFit="0" readingOrder="0"/>
    </dxf>
    <dxf>
      <alignment horizontal="center" vertical="top" textRotation="0" wrapText="1" relativeIndent="0" justifyLastLine="0" shrinkToFit="0" readingOrder="0"/>
    </dxf>
    <dxf>
      <fill>
        <patternFill>
          <bgColor rgb="FFFF0000"/>
        </patternFill>
      </fill>
    </dxf>
    <dxf>
      <fill>
        <patternFill>
          <bgColor rgb="FFFF3300"/>
        </patternFill>
      </fill>
    </dxf>
    <dxf>
      <fill>
        <patternFill>
          <bgColor rgb="FFFF9900"/>
        </patternFill>
      </fill>
    </dxf>
    <dxf>
      <fill>
        <patternFill>
          <bgColor rgb="FFFFFF00"/>
        </patternFill>
      </fill>
    </dxf>
    <dxf>
      <fill>
        <patternFill>
          <bgColor rgb="FF00B050"/>
        </patternFill>
      </fill>
    </dxf>
    <dxf>
      <fill>
        <patternFill>
          <bgColor rgb="FFFF0000"/>
        </patternFill>
      </fill>
    </dxf>
    <dxf>
      <fill>
        <patternFill>
          <bgColor rgb="FFFF3300"/>
        </patternFill>
      </fill>
    </dxf>
    <dxf>
      <fill>
        <patternFill>
          <bgColor rgb="FFFF9900"/>
        </patternFill>
      </fill>
    </dxf>
    <dxf>
      <fill>
        <patternFill>
          <bgColor rgb="FFFFFF00"/>
        </patternFill>
      </fill>
    </dxf>
    <dxf>
      <fill>
        <patternFill>
          <bgColor rgb="FF00B050"/>
        </patternFill>
      </fill>
    </dxf>
    <dxf>
      <fill>
        <patternFill>
          <bgColor rgb="FFFF0000"/>
        </patternFill>
      </fill>
    </dxf>
    <dxf>
      <fill>
        <patternFill>
          <bgColor rgb="FFFF6600"/>
        </patternFill>
      </fill>
    </dxf>
    <dxf>
      <fill>
        <patternFill>
          <bgColor rgb="FFFF9900"/>
        </patternFill>
      </fill>
    </dxf>
    <dxf>
      <fill>
        <patternFill>
          <bgColor rgb="FFFFFF00"/>
        </patternFill>
      </fill>
    </dxf>
    <dxf>
      <fill>
        <patternFill>
          <bgColor rgb="FF00B050"/>
        </patternFill>
      </fill>
    </dxf>
    <dxf>
      <fill>
        <patternFill>
          <bgColor rgb="FFFF0000"/>
        </patternFill>
      </fill>
    </dxf>
    <dxf>
      <fill>
        <patternFill>
          <bgColor rgb="FFFF3300"/>
        </patternFill>
      </fill>
    </dxf>
    <dxf>
      <fill>
        <patternFill>
          <bgColor rgb="FFFF99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57150</xdr:rowOff>
    </xdr:from>
    <xdr:to>
      <xdr:col>0</xdr:col>
      <xdr:colOff>1266825</xdr:colOff>
      <xdr:row>3</xdr:row>
      <xdr:rowOff>314325</xdr:rowOff>
    </xdr:to>
    <xdr:pic>
      <xdr:nvPicPr>
        <xdr:cNvPr id="2049" name="Bild 1" descr="JCI_logo_small"/>
        <xdr:cNvPicPr>
          <a:picLocks noChangeAspect="1" noChangeArrowheads="1"/>
        </xdr:cNvPicPr>
      </xdr:nvPicPr>
      <xdr:blipFill>
        <a:blip xmlns:r="http://schemas.openxmlformats.org/officeDocument/2006/relationships" r:embed="rId1" cstate="print"/>
        <a:srcRect b="9787"/>
        <a:stretch>
          <a:fillRect/>
        </a:stretch>
      </xdr:blipFill>
      <xdr:spPr bwMode="auto">
        <a:xfrm>
          <a:off x="190500" y="590550"/>
          <a:ext cx="1076325"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704850</xdr:colOff>
      <xdr:row>4</xdr:row>
      <xdr:rowOff>9525</xdr:rowOff>
    </xdr:to>
    <xdr:pic>
      <xdr:nvPicPr>
        <xdr:cNvPr id="3073" name="Bild 1" descr="JCI_logo_small"/>
        <xdr:cNvPicPr>
          <a:picLocks noChangeAspect="1" noChangeArrowheads="1"/>
        </xdr:cNvPicPr>
      </xdr:nvPicPr>
      <xdr:blipFill>
        <a:blip xmlns:r="http://schemas.openxmlformats.org/officeDocument/2006/relationships" r:embed="rId1" cstate="print"/>
        <a:srcRect b="9787"/>
        <a:stretch>
          <a:fillRect/>
        </a:stretch>
      </xdr:blipFill>
      <xdr:spPr bwMode="auto">
        <a:xfrm>
          <a:off x="0" y="0"/>
          <a:ext cx="1828800"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561975</xdr:colOff>
      <xdr:row>4</xdr:row>
      <xdr:rowOff>9525</xdr:rowOff>
    </xdr:to>
    <xdr:pic>
      <xdr:nvPicPr>
        <xdr:cNvPr id="1025" name="Bild 1" descr="JCI_logo_small"/>
        <xdr:cNvPicPr>
          <a:picLocks noChangeAspect="1" noChangeArrowheads="1"/>
        </xdr:cNvPicPr>
      </xdr:nvPicPr>
      <xdr:blipFill>
        <a:blip xmlns:r="http://schemas.openxmlformats.org/officeDocument/2006/relationships" r:embed="rId1" cstate="print"/>
        <a:srcRect b="9787"/>
        <a:stretch>
          <a:fillRect/>
        </a:stretch>
      </xdr:blipFill>
      <xdr:spPr bwMode="auto">
        <a:xfrm>
          <a:off x="0" y="0"/>
          <a:ext cx="1838325"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676275</xdr:colOff>
      <xdr:row>4</xdr:row>
      <xdr:rowOff>9525</xdr:rowOff>
    </xdr:to>
    <xdr:pic>
      <xdr:nvPicPr>
        <xdr:cNvPr id="4097" name="Bild 1" descr="JCI_logo_small"/>
        <xdr:cNvPicPr>
          <a:picLocks noChangeAspect="1" noChangeArrowheads="1"/>
        </xdr:cNvPicPr>
      </xdr:nvPicPr>
      <xdr:blipFill>
        <a:blip xmlns:r="http://schemas.openxmlformats.org/officeDocument/2006/relationships" r:embed="rId1" cstate="print"/>
        <a:srcRect b="9787"/>
        <a:stretch>
          <a:fillRect/>
        </a:stretch>
      </xdr:blipFill>
      <xdr:spPr bwMode="auto">
        <a:xfrm>
          <a:off x="0" y="0"/>
          <a:ext cx="1828800" cy="790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bthieln\My%20Documents\Downloads\Vendor_Add_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Add_Change Form"/>
      <sheetName val="Requestor´s Instructions"/>
      <sheetName val="Reference"/>
    </sheetNames>
    <sheetDataSet>
      <sheetData sheetId="0"/>
      <sheetData sheetId="1"/>
      <sheetData sheetId="2">
        <row r="2">
          <cell r="B2" t="str">
            <v>Jan</v>
          </cell>
          <cell r="C2">
            <v>1</v>
          </cell>
          <cell r="D2">
            <v>2012</v>
          </cell>
          <cell r="E2" t="str">
            <v>Add</v>
          </cell>
          <cell r="F2">
            <v>0</v>
          </cell>
          <cell r="G2" t="str">
            <v>Yes</v>
          </cell>
          <cell r="I2" t="str">
            <v>1101 Johnson Controls BG, Inc Milwaukee</v>
          </cell>
          <cell r="J2" t="str">
            <v>Lead</v>
          </cell>
          <cell r="K2" t="str">
            <v>Z007 - JCI Plant</v>
          </cell>
          <cell r="O2" t="str">
            <v>9999999 - JCI Internal</v>
          </cell>
          <cell r="P2" t="str">
            <v>03 Intercompany</v>
          </cell>
          <cell r="Q2" t="str">
            <v>A</v>
          </cell>
          <cell r="R2" t="str">
            <v>0001 PS Carrier Frt Group</v>
          </cell>
          <cell r="S2" t="str">
            <v>0001 PS Carrier Frt Group</v>
          </cell>
          <cell r="T2" t="str">
            <v>1080 ISO 9001 WITHOUT Cert / Audit Score &gt; 80</v>
          </cell>
          <cell r="U2" t="str">
            <v>A</v>
          </cell>
          <cell r="V2" t="str">
            <v>21311001 - Trade Accounts Payable Domestic Vendors</v>
          </cell>
          <cell r="X2" t="str">
            <v>000 Allocation Number</v>
          </cell>
          <cell r="Y2" t="str">
            <v>01 - Rents</v>
          </cell>
          <cell r="Z2" t="str">
            <v>ZN60 Net due in 60 days after first available check run</v>
          </cell>
          <cell r="AA2" t="str">
            <v>01 - Every Friday</v>
          </cell>
          <cell r="AB2" t="str">
            <v>C,S - Check and special payment</v>
          </cell>
          <cell r="AD2" t="str">
            <v>WFCON</v>
          </cell>
          <cell r="AK2" t="str">
            <v>Block</v>
          </cell>
          <cell r="AL2" t="str">
            <v>Posting - Selected Company Code</v>
          </cell>
          <cell r="AM2" t="str">
            <v>Purchasing - Selected Purchase Org</v>
          </cell>
        </row>
        <row r="3">
          <cell r="A3" t="str">
            <v>Columbus, GA</v>
          </cell>
          <cell r="B3" t="str">
            <v>Feb</v>
          </cell>
          <cell r="C3">
            <v>2</v>
          </cell>
          <cell r="D3">
            <v>2013</v>
          </cell>
          <cell r="E3" t="str">
            <v>Change</v>
          </cell>
          <cell r="F3" t="str">
            <v>Primary</v>
          </cell>
          <cell r="G3" t="str">
            <v>No</v>
          </cell>
          <cell r="H3" t="str">
            <v>US - USA</v>
          </cell>
          <cell r="J3" t="str">
            <v>Direct</v>
          </cell>
          <cell r="K3" t="str">
            <v>Z010 - Primary Vendor</v>
          </cell>
          <cell r="O3" t="str">
            <v>8888888 - Not assigned</v>
          </cell>
          <cell r="P3" t="str">
            <v>05 Employee</v>
          </cell>
          <cell r="Q3" t="str">
            <v>B</v>
          </cell>
          <cell r="T3" t="str">
            <v>1080 ISO 9001 WITHOUT Cert / Audit score &gt; 99</v>
          </cell>
          <cell r="V3" t="str">
            <v>21311002 - Trade Accounts Payable Foreign Vendors</v>
          </cell>
          <cell r="Y3" t="str">
            <v>02 - Royalties</v>
          </cell>
          <cell r="Z3" t="str">
            <v>ZIMD - Immediately after first available check run</v>
          </cell>
          <cell r="AA3" t="str">
            <v>02 - Every 1st and 15th</v>
          </cell>
          <cell r="AB3" t="str">
            <v>E,U - Employee Reimbursement, Corporate Credit Card Payment</v>
          </cell>
          <cell r="AD3" t="str">
            <v>WFQAD</v>
          </cell>
          <cell r="AF3" t="str">
            <v>USD United States Dollars</v>
          </cell>
          <cell r="AG3" t="str">
            <v>CFR - Costs and Freight</v>
          </cell>
          <cell r="AH3" t="str">
            <v>01 - Common Carrier</v>
          </cell>
          <cell r="AI3" t="str">
            <v>0004</v>
          </cell>
          <cell r="AK3" t="str">
            <v>Unblock</v>
          </cell>
          <cell r="AL3" t="str">
            <v>Posting - All Company Codes</v>
          </cell>
          <cell r="AM3" t="str">
            <v>Purchasing - All Purchase Orgs</v>
          </cell>
        </row>
        <row r="4">
          <cell r="A4" t="str">
            <v>Florence, KY</v>
          </cell>
          <cell r="B4" t="str">
            <v>Mar</v>
          </cell>
          <cell r="C4">
            <v>3</v>
          </cell>
          <cell r="D4">
            <v>2014</v>
          </cell>
          <cell r="E4" t="str">
            <v>Mark for Deletion</v>
          </cell>
          <cell r="F4" t="str">
            <v>Ordering</v>
          </cell>
          <cell r="G4">
            <v>0</v>
          </cell>
          <cell r="H4" t="str">
            <v>AD - Andorra</v>
          </cell>
          <cell r="J4" t="str">
            <v>Indirect</v>
          </cell>
          <cell r="K4" t="str">
            <v>Z020 - Goods supplier</v>
          </cell>
          <cell r="O4" t="str">
            <v>12150000 - Acids</v>
          </cell>
          <cell r="P4" t="str">
            <v>09 Supplier w/payment term discout</v>
          </cell>
          <cell r="Q4" t="str">
            <v>C</v>
          </cell>
          <cell r="T4" t="str">
            <v>1080 ISO 9001 WITHOUT Cert / Audit score &gt; 80</v>
          </cell>
          <cell r="V4" t="str">
            <v>21311003 - JCI Employee Vendors</v>
          </cell>
          <cell r="Y4" t="str">
            <v>03 - Prizes, awards</v>
          </cell>
          <cell r="Z4" t="str">
            <v>Z001 - 1%15, Net 60 days after first available check run</v>
          </cell>
          <cell r="AA4" t="str">
            <v>05 -Wire</v>
          </cell>
          <cell r="AB4" t="str">
            <v>W - Wire Transfer</v>
          </cell>
          <cell r="AD4" t="str">
            <v>BMGUS</v>
          </cell>
          <cell r="AF4" t="str">
            <v>EUR European Euro</v>
          </cell>
          <cell r="AG4" t="str">
            <v>CIF - Costs, Insurance &amp; Freight</v>
          </cell>
          <cell r="AH4" t="str">
            <v>02 - Common Carrier LTL</v>
          </cell>
          <cell r="AK4" t="str">
            <v>None</v>
          </cell>
        </row>
        <row r="5">
          <cell r="A5" t="str">
            <v>Florence, SC</v>
          </cell>
          <cell r="B5" t="str">
            <v>Apr</v>
          </cell>
          <cell r="C5">
            <v>4</v>
          </cell>
          <cell r="D5">
            <v>2015</v>
          </cell>
          <cell r="F5" t="str">
            <v>Invoicing</v>
          </cell>
          <cell r="H5" t="str">
            <v>AE - Utd.Arab Emir</v>
          </cell>
          <cell r="K5" t="str">
            <v>Z040 - Invoicing Party</v>
          </cell>
          <cell r="O5" t="str">
            <v>12160000 - Additives</v>
          </cell>
          <cell r="P5" t="str">
            <v>10 Freight</v>
          </cell>
          <cell r="Q5" t="str">
            <v>D</v>
          </cell>
          <cell r="T5" t="str">
            <v>1080 ISO 9001 WITH Cert / Audit Score &gt; 99</v>
          </cell>
          <cell r="V5" t="str">
            <v>29121011 - Intercompany Accounts Payable</v>
          </cell>
          <cell r="Y5" t="str">
            <v>05 - Fishing boat proceeds</v>
          </cell>
          <cell r="Z5" t="str">
            <v>Z001 - 1%15, Net 60 days after first available check run</v>
          </cell>
          <cell r="AB5" t="str">
            <v>T - Bank transfer (ACH)</v>
          </cell>
          <cell r="AF5" t="str">
            <v>ADP Andoran peseta</v>
          </cell>
          <cell r="AG5" t="str">
            <v>CIP - Carriage and Insurance Paid To</v>
          </cell>
          <cell r="AH5" t="str">
            <v>03 - Private Fleet</v>
          </cell>
        </row>
        <row r="6">
          <cell r="A6" t="str">
            <v>Ft. Wayne, IN</v>
          </cell>
          <cell r="B6" t="str">
            <v>May</v>
          </cell>
          <cell r="C6">
            <v>5</v>
          </cell>
          <cell r="D6">
            <v>2016</v>
          </cell>
          <cell r="H6" t="str">
            <v>AF - Afghanistan</v>
          </cell>
          <cell r="K6" t="str">
            <v>Z060 - Ordering address</v>
          </cell>
          <cell r="O6" t="str">
            <v>31200000 - Adhesives-sealants</v>
          </cell>
          <cell r="P6" t="str">
            <v>15 Garnishments</v>
          </cell>
          <cell r="T6" t="str">
            <v>1080 ISO 9001 WITH Cert / Skip</v>
          </cell>
          <cell r="V6" t="str">
            <v>29121014 - Intracompany AP- Vendor Recon</v>
          </cell>
          <cell r="Y6" t="str">
            <v>06 - Medical and healt care payments</v>
          </cell>
          <cell r="Z6" t="str">
            <v>Z002 2%10, Net 30 days after first available check run</v>
          </cell>
          <cell r="AB6">
            <v>0</v>
          </cell>
          <cell r="AF6" t="str">
            <v>AED United Arab Emirates Dirham</v>
          </cell>
          <cell r="AG6" t="str">
            <v>CPT - Carriage Paid To</v>
          </cell>
          <cell r="AH6" t="str">
            <v>04 - Cross Dock</v>
          </cell>
        </row>
        <row r="7">
          <cell r="A7" t="str">
            <v>Geneva, IL</v>
          </cell>
          <cell r="B7" t="str">
            <v>Jun</v>
          </cell>
          <cell r="C7">
            <v>6</v>
          </cell>
          <cell r="D7">
            <v>2017</v>
          </cell>
          <cell r="H7" t="str">
            <v>AG - Antigua/Barbuda</v>
          </cell>
          <cell r="K7" t="str">
            <v>ZEMP - Employee</v>
          </cell>
          <cell r="O7" t="str">
            <v>51212503 - Barium sulfate</v>
          </cell>
          <cell r="P7" t="str">
            <v>20 Government</v>
          </cell>
          <cell r="T7" t="str">
            <v>TS Certified</v>
          </cell>
          <cell r="Y7" t="str">
            <v>07 - NonEmployee Compensation</v>
          </cell>
          <cell r="Z7" t="str">
            <v>Z003 2%10, Net 60 days after first available check run</v>
          </cell>
          <cell r="AF7" t="str">
            <v>AFA Afghani (Old)</v>
          </cell>
          <cell r="AG7" t="str">
            <v>DAF - Delivered at Frontier</v>
          </cell>
          <cell r="AH7" t="str">
            <v>05 - Customer Pick</v>
          </cell>
        </row>
        <row r="8">
          <cell r="A8" t="str">
            <v>Middletown DAP, DE</v>
          </cell>
          <cell r="B8" t="str">
            <v>Jul</v>
          </cell>
          <cell r="C8">
            <v>7</v>
          </cell>
          <cell r="D8">
            <v>2018</v>
          </cell>
          <cell r="H8" t="str">
            <v>AI - Anguilla</v>
          </cell>
          <cell r="K8" t="str">
            <v>ZFRT - Freight Vendor</v>
          </cell>
          <cell r="O8" t="str">
            <v>11101700 - Base Metals</v>
          </cell>
          <cell r="P8" t="str">
            <v>25 Cores (Customers)</v>
          </cell>
          <cell r="Y8" t="str">
            <v>08 - Substitutie payment  (dividends/interest)</v>
          </cell>
          <cell r="Z8" t="str">
            <v>Z004 2%10, Net 45 days after first available check run</v>
          </cell>
          <cell r="AF8" t="str">
            <v>AFN Afghani</v>
          </cell>
          <cell r="AG8" t="str">
            <v>DDP - Delivered Duty Paid</v>
          </cell>
          <cell r="AH8" t="str">
            <v>06 - Internal Transfr CC</v>
          </cell>
        </row>
        <row r="9">
          <cell r="A9" t="str">
            <v>Middletown DC, DE</v>
          </cell>
          <cell r="B9" t="str">
            <v>Aug</v>
          </cell>
          <cell r="C9">
            <v>8</v>
          </cell>
          <cell r="D9">
            <v>2019</v>
          </cell>
          <cell r="H9" t="str">
            <v>AL - Albania</v>
          </cell>
          <cell r="K9" t="str">
            <v>ZOTV - One Time Vendor</v>
          </cell>
          <cell r="O9" t="str">
            <v>26111700 - Battery Accessories</v>
          </cell>
          <cell r="P9" t="str">
            <v>26 Core Purchases</v>
          </cell>
          <cell r="Y9" t="str">
            <v>09 - Payer made direct sales of $5000 or more</v>
          </cell>
          <cell r="Z9" t="str">
            <v>Z005 3%10, Net 30 days after first available check run</v>
          </cell>
          <cell r="AF9" t="str">
            <v>ALL Albanian Lek</v>
          </cell>
          <cell r="AG9" t="str">
            <v>DDU - Delivered Duty Unpaid</v>
          </cell>
          <cell r="AH9" t="str">
            <v>07 - Internal Transfr PF</v>
          </cell>
        </row>
        <row r="10">
          <cell r="A10" t="str">
            <v>Milwaukee, WI</v>
          </cell>
          <cell r="B10" t="str">
            <v>Sep</v>
          </cell>
          <cell r="C10">
            <v>9</v>
          </cell>
          <cell r="D10">
            <v>2020</v>
          </cell>
          <cell r="H10" t="str">
            <v>AM - Armenia</v>
          </cell>
          <cell r="K10" t="str">
            <v>ZPIK - Pick up Location</v>
          </cell>
          <cell r="O10" t="str">
            <v>26111704 - Battery Chargers</v>
          </cell>
          <cell r="P10" t="str">
            <v>30 Legal</v>
          </cell>
          <cell r="Y10" t="str">
            <v>10 - Crop insurance proceeds</v>
          </cell>
          <cell r="Z10" t="str">
            <v>ZMSN - 2nd day of 2nd month after first available check run</v>
          </cell>
          <cell r="AF10" t="str">
            <v>AMD Armenian Dram</v>
          </cell>
          <cell r="AG10" t="str">
            <v>DEQ - Delivered Ex-Quay (Duty Paid)</v>
          </cell>
          <cell r="AH10" t="str">
            <v>08 - Parcel Service</v>
          </cell>
        </row>
        <row r="11">
          <cell r="A11" t="str">
            <v>Oconee, SC</v>
          </cell>
          <cell r="B11" t="str">
            <v>Oct</v>
          </cell>
          <cell r="C11">
            <v>10</v>
          </cell>
          <cell r="D11">
            <v>2021</v>
          </cell>
          <cell r="H11" t="str">
            <v>AN - Dutch Antilles</v>
          </cell>
          <cell r="O11" t="str">
            <v>81101513 - Bldg construct mgmt</v>
          </cell>
          <cell r="P11" t="str">
            <v>35 Service</v>
          </cell>
          <cell r="Y11" t="str">
            <v>13 - Excess golden parachute payments</v>
          </cell>
          <cell r="Z11" t="str">
            <v>ZN01 Net due in 1 day after first available check run</v>
          </cell>
          <cell r="AF11" t="str">
            <v>ANG West Indian Guilder</v>
          </cell>
          <cell r="AG11" t="str">
            <v>DES - Delivered Ex-Ship</v>
          </cell>
          <cell r="AH11" t="str">
            <v>RE - Customer Returns</v>
          </cell>
        </row>
        <row r="12">
          <cell r="A12" t="str">
            <v>Portland, OR</v>
          </cell>
          <cell r="B12" t="str">
            <v>Nov</v>
          </cell>
          <cell r="C12">
            <v>11</v>
          </cell>
          <cell r="D12">
            <v>2022</v>
          </cell>
          <cell r="H12" t="str">
            <v>AO - Angola</v>
          </cell>
          <cell r="O12" t="str">
            <v>31101514 - Bushings</v>
          </cell>
          <cell r="P12" t="str">
            <v>40 Utilities</v>
          </cell>
          <cell r="Y12" t="str">
            <v>14 - Gross proceeds paid to an attorney</v>
          </cell>
          <cell r="Z12" t="str">
            <v>ZN10 Net due in 10 days after first available check run</v>
          </cell>
          <cell r="AF12" t="str">
            <v>AOA Angolanische Kwanza</v>
          </cell>
          <cell r="AG12" t="str">
            <v>EXW - Ex-Works</v>
          </cell>
        </row>
        <row r="13">
          <cell r="A13" t="str">
            <v>Red Oak, IA</v>
          </cell>
          <cell r="B13" t="str">
            <v>Dec</v>
          </cell>
          <cell r="C13">
            <v>12</v>
          </cell>
          <cell r="D13">
            <v>2023</v>
          </cell>
          <cell r="H13" t="str">
            <v>AQ - Antarctica</v>
          </cell>
          <cell r="O13" t="str">
            <v>80101508 - Business intelligence consulting services</v>
          </cell>
          <cell r="P13" t="str">
            <v>45 Warranty Claims</v>
          </cell>
          <cell r="Y13" t="str">
            <v>15 - Section 409A Deferrals w/o tax</v>
          </cell>
          <cell r="Z13" t="str">
            <v>ZN30 Net due in 30 days after first available check run</v>
          </cell>
          <cell r="AF13" t="str">
            <v>AON Angolan New Kwanza (Old)</v>
          </cell>
          <cell r="AG13" t="str">
            <v>FAS - Free Alongside Ship</v>
          </cell>
        </row>
        <row r="14">
          <cell r="A14" t="str">
            <v>San Antonio, TX</v>
          </cell>
          <cell r="C14">
            <v>13</v>
          </cell>
          <cell r="D14">
            <v>2024</v>
          </cell>
          <cell r="H14" t="str">
            <v>AR - Argentina</v>
          </cell>
          <cell r="O14" t="str">
            <v>12171603 - Carbon black</v>
          </cell>
          <cell r="P14" t="str">
            <v>47 Monthly Junk Payment</v>
          </cell>
          <cell r="Y14" t="str">
            <v>16 - State tax withheld</v>
          </cell>
          <cell r="Z14" t="str">
            <v>ZN45 Net due in 45 days after first available check run</v>
          </cell>
          <cell r="AF14" t="str">
            <v>AOR Angolan Kwanza Reajustado (Old)</v>
          </cell>
          <cell r="AG14" t="str">
            <v>FB1 - Destination/Collect</v>
          </cell>
        </row>
        <row r="15">
          <cell r="A15" t="str">
            <v>St. Joe DAP, MO</v>
          </cell>
          <cell r="C15">
            <v>14</v>
          </cell>
          <cell r="D15">
            <v>2025</v>
          </cell>
          <cell r="H15" t="str">
            <v>AS - Samoa, America</v>
          </cell>
          <cell r="O15" t="str">
            <v>12231101 - Caustic Soda</v>
          </cell>
          <cell r="P15" t="str">
            <v>48 Supplier 7 Day Pull Forward</v>
          </cell>
          <cell r="Y15" t="str">
            <v>7B - Section 409A Income w/o Tax</v>
          </cell>
          <cell r="Z15" t="str">
            <v>ZN90 Net due in 90 days after first available check run</v>
          </cell>
          <cell r="AF15" t="str">
            <v>ARS Argentine Peso</v>
          </cell>
          <cell r="AG15" t="str">
            <v>FB2 - Origin, PPD &amp; ADD</v>
          </cell>
        </row>
        <row r="16">
          <cell r="A16" t="str">
            <v>St. Joe DC, MO</v>
          </cell>
          <cell r="C16">
            <v>15</v>
          </cell>
          <cell r="D16">
            <v>2026</v>
          </cell>
          <cell r="H16" t="str">
            <v>AT - Austria</v>
          </cell>
          <cell r="O16" t="str">
            <v>41103302 - Charge Eyes</v>
          </cell>
          <cell r="P16" t="str">
            <v>49 Supplier 7 Day Pull Forward</v>
          </cell>
          <cell r="Y16" t="str">
            <v>FD - Section 409A Deferrals including</v>
          </cell>
          <cell r="Z16" t="str">
            <v>Z100 Pay immediately no reduction</v>
          </cell>
          <cell r="AF16" t="str">
            <v>ATS Austrian Schilling</v>
          </cell>
          <cell r="AG16" t="str">
            <v>FB3 - Other/JCI Specified</v>
          </cell>
        </row>
        <row r="17">
          <cell r="A17" t="str">
            <v>Tampa, FL</v>
          </cell>
          <cell r="C17">
            <v>16</v>
          </cell>
          <cell r="D17">
            <v>2027</v>
          </cell>
          <cell r="H17" t="str">
            <v>AU - Australia</v>
          </cell>
          <cell r="O17" t="str">
            <v>12000000 - Chemicals</v>
          </cell>
          <cell r="P17" t="str">
            <v>50 1099</v>
          </cell>
          <cell r="Y17" t="str">
            <v>FE - Section 409A Income including tax</v>
          </cell>
          <cell r="Z17" t="str">
            <v>Z105 Pay within 10 days.</v>
          </cell>
          <cell r="AF17" t="str">
            <v>AUD Australian Dollar</v>
          </cell>
          <cell r="AG17" t="str">
            <v>FB4 - Pick-Up</v>
          </cell>
        </row>
        <row r="18">
          <cell r="A18" t="str">
            <v>Toledo, OH</v>
          </cell>
          <cell r="C18">
            <v>17</v>
          </cell>
          <cell r="D18">
            <v>2028</v>
          </cell>
          <cell r="H18" t="str">
            <v>AW - Aruba</v>
          </cell>
          <cell r="O18" t="str">
            <v>76110000 - Cleaning and janitorial services </v>
          </cell>
          <cell r="P18" t="str">
            <v>55 Vendor</v>
          </cell>
          <cell r="Y18" t="str">
            <v>NA - Not Applicable/ Not 1099 vendor</v>
          </cell>
          <cell r="Z18" t="str">
            <v>Z110 Pay within 30 days.</v>
          </cell>
          <cell r="AF18" t="str">
            <v>AWG Aruban Guilder</v>
          </cell>
          <cell r="AG18" t="str">
            <v>FCA - Free Carrier</v>
          </cell>
        </row>
        <row r="19">
          <cell r="A19" t="str">
            <v>Yuma, AZ</v>
          </cell>
          <cell r="C19">
            <v>18</v>
          </cell>
          <cell r="D19">
            <v>2029</v>
          </cell>
          <cell r="H19" t="str">
            <v>AZ - Azerbaijan</v>
          </cell>
          <cell r="O19" t="str">
            <v>47121800 - Cleaning equipment</v>
          </cell>
          <cell r="P19" t="str">
            <v>60 GES America Vendor</v>
          </cell>
          <cell r="Z19" t="str">
            <v>Z120 Pay within 45 days.</v>
          </cell>
          <cell r="AF19" t="str">
            <v>AZM Azerbaijan Manat</v>
          </cell>
          <cell r="AG19" t="str">
            <v>FOB - Free on board</v>
          </cell>
        </row>
        <row r="20">
          <cell r="C20">
            <v>19</v>
          </cell>
          <cell r="D20">
            <v>2030</v>
          </cell>
          <cell r="H20" t="str">
            <v>BA - Bosnia</v>
          </cell>
          <cell r="O20" t="str">
            <v>47130000 - Cleaning-janitor sup</v>
          </cell>
          <cell r="P20" t="str">
            <v>65 GES America Weekly</v>
          </cell>
          <cell r="Z20" t="str">
            <v>Z130 Pay within 60 days.</v>
          </cell>
          <cell r="AF20" t="str">
            <v>BAM Bosnia and Herzegovina Convertible Mark</v>
          </cell>
        </row>
        <row r="21">
          <cell r="C21">
            <v>20</v>
          </cell>
          <cell r="D21">
            <v>2031</v>
          </cell>
          <cell r="H21" t="str">
            <v>BB - Barbados</v>
          </cell>
          <cell r="O21" t="str">
            <v>50201700 - Coffee and tea</v>
          </cell>
          <cell r="P21" t="str">
            <v>70 Internal Supplier - IBT</v>
          </cell>
          <cell r="Z21" t="str">
            <v>Z135 Pay within 75 days.</v>
          </cell>
          <cell r="AF21" t="str">
            <v>BBD Barbados Dollar</v>
          </cell>
        </row>
        <row r="22">
          <cell r="C22">
            <v>21</v>
          </cell>
          <cell r="D22">
            <v>2032</v>
          </cell>
          <cell r="H22" t="str">
            <v>BD - Bangladesh</v>
          </cell>
          <cell r="O22" t="str">
            <v>15101604 - Coke</v>
          </cell>
          <cell r="P22" t="str">
            <v>XX Inactive</v>
          </cell>
          <cell r="Z22" t="str">
            <v>Z140 Pay within 90 days.</v>
          </cell>
          <cell r="AF22" t="str">
            <v>BDT Bangladesh Taka</v>
          </cell>
        </row>
        <row r="23">
          <cell r="C23">
            <v>22</v>
          </cell>
          <cell r="D23">
            <v>2033</v>
          </cell>
          <cell r="H23" t="str">
            <v>BE - Belgium</v>
          </cell>
          <cell r="O23" t="str">
            <v>72151600 - Communicatin SVC</v>
          </cell>
          <cell r="Z23" t="str">
            <v>Z146 NET 14 DAYS</v>
          </cell>
          <cell r="AF23" t="str">
            <v>BEF Belgian Franc</v>
          </cell>
        </row>
        <row r="24">
          <cell r="C24">
            <v>23</v>
          </cell>
          <cell r="D24">
            <v>2034</v>
          </cell>
          <cell r="H24" t="str">
            <v>BF - Burkina</v>
          </cell>
          <cell r="O24" t="str">
            <v>12350000 - Compounds-mixtures</v>
          </cell>
          <cell r="Z24" t="str">
            <v>Z150 Pay within 15 days.</v>
          </cell>
          <cell r="AF24" t="str">
            <v>BGN Bulgarian Lev</v>
          </cell>
        </row>
        <row r="25">
          <cell r="C25">
            <v>24</v>
          </cell>
          <cell r="D25">
            <v>2035</v>
          </cell>
          <cell r="H25" t="str">
            <v>BG - Bulgaria</v>
          </cell>
          <cell r="O25" t="str">
            <v>52160000 - Consumer electronics</v>
          </cell>
          <cell r="Z25" t="str">
            <v>Z155 Pay within 180 days.</v>
          </cell>
          <cell r="AF25" t="str">
            <v>BHD Bahrain Dinar</v>
          </cell>
        </row>
        <row r="26">
          <cell r="C26">
            <v>25</v>
          </cell>
          <cell r="D26">
            <v>2036</v>
          </cell>
          <cell r="H26" t="str">
            <v>BH - Bahrain</v>
          </cell>
          <cell r="O26" t="str">
            <v>24110000 - Containers &amp; storage</v>
          </cell>
          <cell r="Z26" t="str">
            <v>Z160 Pay within 20 days.</v>
          </cell>
          <cell r="AF26" t="str">
            <v>BIF Burundi Franc</v>
          </cell>
        </row>
        <row r="27">
          <cell r="C27">
            <v>26</v>
          </cell>
          <cell r="D27">
            <v>2037</v>
          </cell>
          <cell r="H27" t="str">
            <v>BI - Burundi</v>
          </cell>
          <cell r="O27" t="str">
            <v>24101700 - Conveyors-accessory</v>
          </cell>
          <cell r="Z27" t="str">
            <v>Z165 Pay within 21 days.</v>
          </cell>
          <cell r="AF27" t="str">
            <v>BMD Bermudan Dollar</v>
          </cell>
        </row>
        <row r="28">
          <cell r="C28">
            <v>27</v>
          </cell>
          <cell r="D28">
            <v>2038</v>
          </cell>
          <cell r="H28" t="str">
            <v>BJ - Benin</v>
          </cell>
          <cell r="O28" t="str">
            <v>70142011 - Cooling</v>
          </cell>
          <cell r="Z28" t="str">
            <v>Z170 Pay within 8 days.</v>
          </cell>
          <cell r="AF28" t="str">
            <v>BND Brunei Dollar</v>
          </cell>
        </row>
        <row r="29">
          <cell r="C29">
            <v>28</v>
          </cell>
          <cell r="D29">
            <v>2039</v>
          </cell>
          <cell r="H29" t="str">
            <v>BM - Bermuda</v>
          </cell>
          <cell r="O29" t="str">
            <v>11191604 - Cores</v>
          </cell>
          <cell r="Z29" t="str">
            <v>Z200 2% discount 10 days, Net 30</v>
          </cell>
          <cell r="AF29" t="str">
            <v>BOB Boliviano</v>
          </cell>
        </row>
        <row r="30">
          <cell r="C30">
            <v>29</v>
          </cell>
          <cell r="D30">
            <v>2040</v>
          </cell>
          <cell r="H30" t="str">
            <v>BN - Brunei Daruss</v>
          </cell>
          <cell r="O30" t="str">
            <v>80101500 - Corp Mgmt Consulting</v>
          </cell>
          <cell r="Z30" t="str">
            <v>Z205 2% discount 10 days, Net 60</v>
          </cell>
          <cell r="AF30" t="str">
            <v>BRL Brazilian Real</v>
          </cell>
        </row>
        <row r="31">
          <cell r="C31">
            <v>30</v>
          </cell>
          <cell r="D31">
            <v>2041</v>
          </cell>
          <cell r="H31" t="str">
            <v>BO - Bolivia</v>
          </cell>
          <cell r="O31" t="str">
            <v>24140000 - Cushioning supplies</v>
          </cell>
          <cell r="Z31" t="str">
            <v>Z222 2% 60 days, Net 80 days</v>
          </cell>
          <cell r="AF31" t="str">
            <v>BSD Bahaman Dollar</v>
          </cell>
        </row>
        <row r="32">
          <cell r="C32">
            <v>31</v>
          </cell>
          <cell r="D32">
            <v>2042</v>
          </cell>
          <cell r="H32" t="str">
            <v>BR - Brazil</v>
          </cell>
          <cell r="O32" t="str">
            <v>23153418 - Custom assembly fixtures or tooling </v>
          </cell>
          <cell r="Z32" t="str">
            <v>Z230 1.75% disc. 10 days, Net 60</v>
          </cell>
          <cell r="AF32" t="str">
            <v>BTN Bhutan Ngultrum</v>
          </cell>
        </row>
        <row r="33">
          <cell r="H33" t="str">
            <v>BS - Bahamas</v>
          </cell>
          <cell r="O33" t="str">
            <v>31102600 - Die-casting &amp; Assy</v>
          </cell>
          <cell r="Z33" t="str">
            <v>Z235 1.5% discount 15 days, Net 30</v>
          </cell>
          <cell r="AF33" t="str">
            <v>BWP Botswana Pula</v>
          </cell>
        </row>
        <row r="34">
          <cell r="H34" t="str">
            <v>BT - Bhutan</v>
          </cell>
          <cell r="O34" t="str">
            <v>40000000 - Distrib-Condit equip</v>
          </cell>
          <cell r="Z34" t="str">
            <v>Z240 1.5% discount 15 days, Net 60</v>
          </cell>
          <cell r="AF34" t="str">
            <v>BYB Belorussian Ruble (Old)</v>
          </cell>
        </row>
        <row r="35">
          <cell r="H35" t="str">
            <v>BV - Bouvet Islands</v>
          </cell>
          <cell r="O35" t="str">
            <v>48101710 - Drinking fountains or bubblers</v>
          </cell>
          <cell r="Z35" t="str">
            <v>Z245 1.5% discount 30 days, Net 31</v>
          </cell>
          <cell r="AF35" t="str">
            <v>BYR Belorussian Ruble</v>
          </cell>
        </row>
        <row r="36">
          <cell r="H36" t="str">
            <v>BW - Botswana</v>
          </cell>
          <cell r="O36" t="str">
            <v>51000000 - Drugs-Pharm prods</v>
          </cell>
          <cell r="Z36" t="str">
            <v>Z250 1.5% discount 30 days, Net 60</v>
          </cell>
          <cell r="AF36" t="str">
            <v>BZD Belize Dollar</v>
          </cell>
        </row>
        <row r="37">
          <cell r="H37" t="str">
            <v>BY - Belarus</v>
          </cell>
          <cell r="O37" t="str">
            <v>86000000 - Educ Training Svcs</v>
          </cell>
          <cell r="Z37" t="str">
            <v>Z255 1.5% discount due 30 days</v>
          </cell>
          <cell r="AF37" t="str">
            <v>CAD Canadian Dollar</v>
          </cell>
        </row>
        <row r="38">
          <cell r="H38" t="str">
            <v>BZ - Belize</v>
          </cell>
          <cell r="O38" t="str">
            <v>81101704 - Ele equip maint/repr</v>
          </cell>
          <cell r="Z38" t="str">
            <v>Z260 1% discount 30 days, Net 60</v>
          </cell>
          <cell r="AF38" t="str">
            <v>CDF Congolese Franc</v>
          </cell>
        </row>
        <row r="39">
          <cell r="H39" t="str">
            <v>CA - Canada</v>
          </cell>
          <cell r="O39" t="str">
            <v>39120000 - Elec equip-comp-sup</v>
          </cell>
          <cell r="Z39" t="str">
            <v>Z265 10% discount 30 days, Net 60</v>
          </cell>
          <cell r="AF39" t="str">
            <v>CFP French Franc (Pacific Islands)</v>
          </cell>
        </row>
        <row r="40">
          <cell r="H40" t="str">
            <v>CC - Coconut Islands</v>
          </cell>
          <cell r="O40" t="str">
            <v>72151500 - Elec sys svcs</v>
          </cell>
          <cell r="Z40" t="str">
            <v>Z270 2% discount 30 days, Net 30</v>
          </cell>
          <cell r="AF40" t="str">
            <v>CHF Swiss Franc</v>
          </cell>
        </row>
        <row r="41">
          <cell r="H41" t="str">
            <v>CD - Congo</v>
          </cell>
          <cell r="O41" t="str">
            <v>32000000 - Electr comp-supplies</v>
          </cell>
          <cell r="Z41" t="str">
            <v>Z275 2.5% discount 10 days, Net 30</v>
          </cell>
          <cell r="AF41" t="str">
            <v>CLP Chilean Peso</v>
          </cell>
        </row>
        <row r="42">
          <cell r="H42" t="str">
            <v>CF - Central Afr.Rep</v>
          </cell>
          <cell r="O42" t="str">
            <v>60104912 - Electric lead wires or cables</v>
          </cell>
          <cell r="Z42" t="str">
            <v>Z280 2.5% discount 10 days, Net 60</v>
          </cell>
          <cell r="AF42" t="str">
            <v>CNY Chinesische Yuan (international)</v>
          </cell>
        </row>
        <row r="43">
          <cell r="H43" t="str">
            <v>CG - Congo</v>
          </cell>
          <cell r="O43" t="str">
            <v>42172001 - EMS first aid kits</v>
          </cell>
          <cell r="Z43" t="str">
            <v>Z285 2.25% discount 15 days, Net 30</v>
          </cell>
          <cell r="AF43" t="str">
            <v>COP Colombian Peso</v>
          </cell>
        </row>
        <row r="44">
          <cell r="H44" t="str">
            <v>CH - Switzerland</v>
          </cell>
          <cell r="O44" t="str">
            <v>81000000 - Engineering R&amp;D Svc</v>
          </cell>
          <cell r="Z44" t="str">
            <v>Z290 2.25% discount 15 days, Net 60</v>
          </cell>
          <cell r="AF44" t="str">
            <v>CRC Costa Rica Colon</v>
          </cell>
        </row>
        <row r="45">
          <cell r="H45" t="str">
            <v>CI - Ivory Coast</v>
          </cell>
          <cell r="O45" t="str">
            <v>77100000 - Environmental mgmt</v>
          </cell>
          <cell r="Z45" t="str">
            <v>Z295 2% discount 15 days, Net 30</v>
          </cell>
          <cell r="AF45" t="str">
            <v>CSD Serbian Dinar</v>
          </cell>
        </row>
        <row r="46">
          <cell r="H46" t="str">
            <v>CK - Cook Islands</v>
          </cell>
          <cell r="O46" t="str">
            <v>31201607 - Epoxy</v>
          </cell>
          <cell r="Z46" t="str">
            <v>Z300 2% discount 15 days, Net 45</v>
          </cell>
          <cell r="AF46" t="str">
            <v>CUP Cuban Peso</v>
          </cell>
        </row>
        <row r="47">
          <cell r="H47" t="str">
            <v>CL - Chile</v>
          </cell>
          <cell r="O47" t="str">
            <v>12163300 - Expanding Agents</v>
          </cell>
          <cell r="Z47" t="str">
            <v>Z305 2% discount 15 days, Net 60</v>
          </cell>
          <cell r="AF47" t="str">
            <v>CVE Cape Verde Escudo</v>
          </cell>
        </row>
        <row r="48">
          <cell r="H48" t="str">
            <v>CM - Cameroon</v>
          </cell>
          <cell r="O48" t="str">
            <v>72100000 - Facility Main Repair</v>
          </cell>
          <cell r="Z48" t="str">
            <v>Z310 2% discount 20 days, Net 60</v>
          </cell>
          <cell r="AF48" t="str">
            <v>CYP Cyprus Pound</v>
          </cell>
        </row>
        <row r="49">
          <cell r="H49" t="str">
            <v>CN - China</v>
          </cell>
          <cell r="O49" t="str">
            <v>31161700 - Fasteners</v>
          </cell>
          <cell r="Z49" t="str">
            <v>Z315 2% discount 25 days, Net 30</v>
          </cell>
          <cell r="AF49" t="str">
            <v>CZK Czech Krona</v>
          </cell>
        </row>
        <row r="50">
          <cell r="H50" t="str">
            <v>CO - Colombia</v>
          </cell>
          <cell r="O50" t="str">
            <v>72102900 - Fclt maint-repr svcs</v>
          </cell>
          <cell r="Z50" t="str">
            <v>Z320 2% discount 30 days, Net 60</v>
          </cell>
          <cell r="AF50" t="str">
            <v>DEM German Mark</v>
          </cell>
        </row>
        <row r="51">
          <cell r="H51" t="str">
            <v>CR - Costa Rica</v>
          </cell>
          <cell r="O51" t="str">
            <v>40161500 - Filters</v>
          </cell>
          <cell r="Z51" t="str">
            <v>Z325 3% discount 10 days, Net 60</v>
          </cell>
          <cell r="AF51" t="str">
            <v>DEM3 (Internal) German Mark (3 dec.places)</v>
          </cell>
        </row>
        <row r="52">
          <cell r="H52" t="str">
            <v>CU - Cuba</v>
          </cell>
          <cell r="O52" t="str">
            <v>84000000 - Financial-Ins scvs</v>
          </cell>
          <cell r="Z52" t="str">
            <v>Z330 3% discount 30 days, Net 60</v>
          </cell>
          <cell r="AF52" t="str">
            <v>DJF Djibouti Franc</v>
          </cell>
        </row>
        <row r="53">
          <cell r="H53" t="str">
            <v>CV - Cape Verde</v>
          </cell>
          <cell r="O53" t="str">
            <v>92121702 - Fire alarm maint/mon</v>
          </cell>
          <cell r="Z53" t="str">
            <v>Z335 5% discount 15 days, Net 60</v>
          </cell>
          <cell r="AF53" t="str">
            <v>DKK Danish Krone</v>
          </cell>
        </row>
        <row r="54">
          <cell r="H54" t="str">
            <v>CX - Christmas Islnd</v>
          </cell>
          <cell r="O54" t="str">
            <v>46190000 - Fire protection</v>
          </cell>
          <cell r="Z54" t="str">
            <v>Z340 6% discount 30 days, Net 60</v>
          </cell>
          <cell r="AF54" t="str">
            <v>DOP Dominican Peso</v>
          </cell>
        </row>
        <row r="55">
          <cell r="H55" t="str">
            <v>CY - Cyprus</v>
          </cell>
          <cell r="O55" t="str">
            <v>72101509 - Fire protection system and equipment maintenance or repair service</v>
          </cell>
          <cell r="Z55" t="str">
            <v>Z345 2% discount 10 days, Net 45</v>
          </cell>
          <cell r="AF55" t="str">
            <v>DZD Algerian Dinar</v>
          </cell>
        </row>
        <row r="56">
          <cell r="H56" t="str">
            <v>CZ - Czech Republic</v>
          </cell>
          <cell r="O56" t="str">
            <v>72151102 - Fire sprinkler system installation service</v>
          </cell>
          <cell r="Z56" t="str">
            <v>Z350 Within 10 days 3 % cash discount</v>
          </cell>
          <cell r="AF56" t="str">
            <v>ECS Ecuadorian Sucre ( &gt; USD)</v>
          </cell>
        </row>
        <row r="57">
          <cell r="H57" t="str">
            <v>DE - Germany</v>
          </cell>
          <cell r="O57" t="str">
            <v>40161800 - Flame Arrestors</v>
          </cell>
          <cell r="Z57" t="str">
            <v>Z435 Due by 1st following month.</v>
          </cell>
          <cell r="AF57" t="str">
            <v>EEK Estonian Krone</v>
          </cell>
        </row>
        <row r="58">
          <cell r="H58" t="str">
            <v>DJ - Djibouti</v>
          </cell>
          <cell r="O58" t="str">
            <v>78121604 - Forklift rent/lease</v>
          </cell>
          <cell r="Z58" t="str">
            <v>Z440 Net 2nd day of 2nd month.</v>
          </cell>
          <cell r="AF58" t="str">
            <v>EGP Egyptian Pound</v>
          </cell>
        </row>
        <row r="59">
          <cell r="H59" t="str">
            <v>DK - Denmark</v>
          </cell>
          <cell r="O59" t="str">
            <v>24101629 - Forklift/Elevtr Sup</v>
          </cell>
          <cell r="Z59" t="str">
            <v>Z520 2% disc. due 10th next month</v>
          </cell>
          <cell r="AF59" t="str">
            <v>ERN Eritrean Nafka</v>
          </cell>
        </row>
        <row r="60">
          <cell r="H60" t="str">
            <v>DM - Dominica</v>
          </cell>
          <cell r="O60" t="str">
            <v>24101603 - Forklifts </v>
          </cell>
          <cell r="Z60" t="str">
            <v>Z525 2% disc. due 15th next month</v>
          </cell>
          <cell r="AF60" t="str">
            <v>ESP Spanish Peseta</v>
          </cell>
        </row>
        <row r="61">
          <cell r="H61" t="str">
            <v>DO - Dominican Rep.</v>
          </cell>
          <cell r="O61" t="str">
            <v>44102101 - Franking or postage machines</v>
          </cell>
          <cell r="Z61" t="str">
            <v>Z530 2% 10 day, Net 10th next month</v>
          </cell>
          <cell r="AF61" t="str">
            <v>ETB Ethiopian Birr</v>
          </cell>
        </row>
        <row r="62">
          <cell r="H62" t="str">
            <v>DZ - Algeria</v>
          </cell>
          <cell r="O62" t="str">
            <v>15000000 - Fuels and Fuel Additives and Lubricants and Anti corrosive Materials</v>
          </cell>
          <cell r="Z62" t="str">
            <v>Z600 Payable immediately Due net</v>
          </cell>
          <cell r="AF62" t="str">
            <v>FIM Finnish markka</v>
          </cell>
        </row>
        <row r="63">
          <cell r="H63" t="str">
            <v>EC - Ecuador</v>
          </cell>
          <cell r="O63" t="str">
            <v>15110000 - Gaseous fuels and additives</v>
          </cell>
          <cell r="Z63" t="str">
            <v>Z605 Cash on Delivery</v>
          </cell>
          <cell r="AF63" t="str">
            <v>FJD Fiji Dollar</v>
          </cell>
        </row>
        <row r="64">
          <cell r="H64" t="str">
            <v>EE - Estonia</v>
          </cell>
          <cell r="O64" t="str">
            <v>99999999 - Generic Group</v>
          </cell>
          <cell r="AF64" t="str">
            <v>FKP Falkland Pound</v>
          </cell>
        </row>
        <row r="65">
          <cell r="H65" t="str">
            <v>EG - Egypt</v>
          </cell>
          <cell r="O65" t="str">
            <v>76121900 - Haz waste disposal</v>
          </cell>
          <cell r="AF65" t="str">
            <v>FRF French Franc</v>
          </cell>
        </row>
        <row r="66">
          <cell r="H66" t="str">
            <v>EH - West Sahara</v>
          </cell>
          <cell r="O66" t="str">
            <v>85101700 - Health admin svcs</v>
          </cell>
          <cell r="AF66" t="str">
            <v>GBP British Pound</v>
          </cell>
        </row>
        <row r="67">
          <cell r="H67" t="str">
            <v>ER - Eritrea</v>
          </cell>
          <cell r="O67" t="str">
            <v>72101512 - Hoist construction service</v>
          </cell>
          <cell r="AF67" t="str">
            <v>GEL Georgian Lari</v>
          </cell>
        </row>
        <row r="68">
          <cell r="H68" t="str">
            <v>ES - Spain</v>
          </cell>
          <cell r="O68" t="str">
            <v>44102003 - Hot Stamp Foil</v>
          </cell>
          <cell r="AF68" t="str">
            <v>GHC Ghanian Cedi</v>
          </cell>
        </row>
        <row r="69">
          <cell r="H69" t="str">
            <v>ET - Ethiopia</v>
          </cell>
          <cell r="O69" t="str">
            <v>80111500 - Human resource development</v>
          </cell>
          <cell r="AF69" t="str">
            <v>GIP Gibraltar Pound</v>
          </cell>
        </row>
        <row r="70">
          <cell r="H70" t="str">
            <v>FI - Finland</v>
          </cell>
          <cell r="O70" t="str">
            <v>80110000 - Human resources services</v>
          </cell>
          <cell r="AF70" t="str">
            <v>GMD Gambian Dalasi</v>
          </cell>
        </row>
        <row r="71">
          <cell r="H71" t="str">
            <v>FJ - Fiji</v>
          </cell>
          <cell r="O71" t="str">
            <v>72151200 - HVAC Constr SVC</v>
          </cell>
          <cell r="AF71" t="str">
            <v>GNF Guinean Franc</v>
          </cell>
        </row>
        <row r="72">
          <cell r="H72" t="str">
            <v>FK - Falkland Islnds</v>
          </cell>
          <cell r="O72" t="str">
            <v>23000000 - Ind Mfg-Mach Acces</v>
          </cell>
          <cell r="AF72" t="str">
            <v>GRD Greek Drachma</v>
          </cell>
        </row>
        <row r="73">
          <cell r="H73" t="str">
            <v>FM - Micronesia</v>
          </cell>
          <cell r="O73" t="str">
            <v>73000000 - Ind prod-mfg svcs</v>
          </cell>
          <cell r="AF73" t="str">
            <v>GTQ Guatemalan Quetzal</v>
          </cell>
        </row>
        <row r="74">
          <cell r="H74" t="str">
            <v>FO - Faroe Islands</v>
          </cell>
          <cell r="O74" t="str">
            <v>76000000 - Industrial Cleaning</v>
          </cell>
          <cell r="AF74" t="str">
            <v>GWP Guinea Peso</v>
          </cell>
        </row>
        <row r="75">
          <cell r="H75" t="str">
            <v>FR - France</v>
          </cell>
          <cell r="O75" t="str">
            <v>23150000 - Industrial process machinery and
equipment and supplies</v>
          </cell>
          <cell r="AF75" t="str">
            <v>GYD Guyana Dollar</v>
          </cell>
        </row>
        <row r="76">
          <cell r="H76" t="str">
            <v>GA - Gabon</v>
          </cell>
          <cell r="O76" t="str">
            <v>12140000 - Industrial use gases</v>
          </cell>
          <cell r="AF76" t="str">
            <v>HKD Hong Kong Dollar</v>
          </cell>
        </row>
        <row r="77">
          <cell r="H77" t="str">
            <v>GB - United Kingdom</v>
          </cell>
          <cell r="O77" t="str">
            <v>23151504 - Injection mold mach</v>
          </cell>
          <cell r="AF77" t="str">
            <v>HNL Honduran Lempira</v>
          </cell>
        </row>
        <row r="78">
          <cell r="H78" t="str">
            <v>GD - Grenada</v>
          </cell>
          <cell r="O78" t="str">
            <v>48100000 - Inst food svcs equip</v>
          </cell>
          <cell r="AF78" t="str">
            <v>HRK Croatian Kuna</v>
          </cell>
        </row>
        <row r="79">
          <cell r="H79" t="str">
            <v>GE - Georgia</v>
          </cell>
          <cell r="O79" t="str">
            <v>55101500 - Instruction cards</v>
          </cell>
          <cell r="AF79" t="str">
            <v>HTG Haitian Gourde</v>
          </cell>
        </row>
        <row r="80">
          <cell r="H80" t="str">
            <v>GF - French Guyana</v>
          </cell>
          <cell r="O80" t="str">
            <v>43000000 - IT Brdcst-Telecom</v>
          </cell>
          <cell r="AF80" t="str">
            <v>HUF Hungarian Forint</v>
          </cell>
        </row>
        <row r="81">
          <cell r="H81" t="str">
            <v>GH - Ghana</v>
          </cell>
          <cell r="O81" t="str">
            <v>80101507 - IT Consulting Svcs</v>
          </cell>
          <cell r="AF81" t="str">
            <v>IDR Indonesian Rupiah</v>
          </cell>
        </row>
        <row r="82">
          <cell r="H82" t="str">
            <v>GI - Gibraltar</v>
          </cell>
          <cell r="O82" t="str">
            <v>55121600 - Labels</v>
          </cell>
          <cell r="AF82" t="str">
            <v>IEP Irish Punt</v>
          </cell>
        </row>
        <row r="83">
          <cell r="H83" t="str">
            <v>GL - Greenland</v>
          </cell>
          <cell r="O83" t="str">
            <v>41000000 - Lab-Measure-Obs-Test</v>
          </cell>
          <cell r="AF83" t="str">
            <v>ILS Israeli Scheckel</v>
          </cell>
        </row>
        <row r="84">
          <cell r="H84" t="str">
            <v>GM - Gambia</v>
          </cell>
          <cell r="O84" t="str">
            <v>80111504 - Labor training or development</v>
          </cell>
          <cell r="AF84" t="str">
            <v>INR Indian Rupee</v>
          </cell>
        </row>
        <row r="85">
          <cell r="H85" t="str">
            <v>GN - Guinea</v>
          </cell>
          <cell r="O85" t="str">
            <v>72102902 - Landscaping services</v>
          </cell>
          <cell r="AF85" t="str">
            <v>IQD Iraqui Dinar</v>
          </cell>
        </row>
        <row r="86">
          <cell r="H86" t="str">
            <v>GP - Guadeloupe</v>
          </cell>
          <cell r="O86" t="str">
            <v>46000000 - Law-Security-Safety</v>
          </cell>
          <cell r="AF86" t="str">
            <v>IRR Iranian Rial</v>
          </cell>
        </row>
        <row r="87">
          <cell r="H87" t="str">
            <v>GQ - Equatorial Guin</v>
          </cell>
          <cell r="O87" t="str">
            <v>11101714 - Lead (pb)</v>
          </cell>
          <cell r="AF87" t="str">
            <v>ISK Iceland Krona</v>
          </cell>
        </row>
        <row r="88">
          <cell r="H88" t="str">
            <v>GR - Greece</v>
          </cell>
          <cell r="O88" t="str">
            <v>26111707 - Lead Acid Batteries</v>
          </cell>
          <cell r="AF88" t="str">
            <v>ITL Italian Lira</v>
          </cell>
        </row>
        <row r="89">
          <cell r="H89" t="str">
            <v>GS - S. Sandwich Ins</v>
          </cell>
          <cell r="O89" t="str">
            <v>30101914 - Lead coil</v>
          </cell>
          <cell r="AF89" t="str">
            <v>JMD Jamaican Dollar</v>
          </cell>
        </row>
        <row r="90">
          <cell r="H90" t="str">
            <v>GT - Guatemala</v>
          </cell>
          <cell r="O90" t="str">
            <v>30102214 - Lead plate</v>
          </cell>
          <cell r="AF90" t="str">
            <v>JOD Jordanian Dinar</v>
          </cell>
        </row>
        <row r="91">
          <cell r="H91" t="str">
            <v>GU - Guam</v>
          </cell>
          <cell r="O91" t="str">
            <v>31281814 - Lead Punched Compnt</v>
          </cell>
          <cell r="AF91" t="str">
            <v>JPY Japanese Yen</v>
          </cell>
        </row>
        <row r="92">
          <cell r="H92" t="str">
            <v>GW - Guinea</v>
          </cell>
          <cell r="O92" t="str">
            <v>31281515 - Lead Stampd Compnt</v>
          </cell>
          <cell r="AF92" t="str">
            <v>KES Kenyan Shilling</v>
          </cell>
        </row>
        <row r="93">
          <cell r="H93" t="str">
            <v>GY - Guyana</v>
          </cell>
          <cell r="O93" t="str">
            <v>31282309 - Lead Stretch Compnt</v>
          </cell>
          <cell r="AF93" t="str">
            <v>KGS Kyrgyzstan Som</v>
          </cell>
        </row>
        <row r="94">
          <cell r="H94" t="str">
            <v>HK - Hong Kong</v>
          </cell>
          <cell r="O94" t="str">
            <v>30102614 - Lead strip</v>
          </cell>
          <cell r="AF94" t="str">
            <v>KHR Cambodian Riel</v>
          </cell>
        </row>
        <row r="95">
          <cell r="H95" t="str">
            <v>HM - Heard/McDon.Isl</v>
          </cell>
          <cell r="O95" t="str">
            <v>24101600 - Lifting equip-acc</v>
          </cell>
          <cell r="AF95" t="str">
            <v>KMF Comoros Franc</v>
          </cell>
        </row>
        <row r="96">
          <cell r="H96" t="str">
            <v>HN - Honduras</v>
          </cell>
          <cell r="O96" t="str">
            <v>15120000 - Lube-oil-grease</v>
          </cell>
          <cell r="AF96" t="str">
            <v>KPW North Korean Won</v>
          </cell>
        </row>
        <row r="97">
          <cell r="H97" t="str">
            <v>HR - Croatia</v>
          </cell>
          <cell r="O97" t="str">
            <v>72151800 - Mach inst-maint-repr</v>
          </cell>
          <cell r="AF97" t="str">
            <v>KRW South Korean Won</v>
          </cell>
        </row>
        <row r="98">
          <cell r="H98" t="str">
            <v>HU - Hungary</v>
          </cell>
          <cell r="O98" t="str">
            <v>51171503 - Magnesium Hydroxide</v>
          </cell>
          <cell r="AF98" t="str">
            <v>KWD Kuwaiti Dinar</v>
          </cell>
        </row>
        <row r="99">
          <cell r="H99" t="str">
            <v>ID - Indonesia</v>
          </cell>
          <cell r="O99" t="str">
            <v>80141500 - Market research</v>
          </cell>
          <cell r="AF99" t="str">
            <v>KYD Cayman Dollar</v>
          </cell>
        </row>
        <row r="100">
          <cell r="H100" t="str">
            <v>IE - Ireland</v>
          </cell>
          <cell r="O100" t="str">
            <v>80140000 - Marketing and distribution</v>
          </cell>
          <cell r="AF100" t="str">
            <v>KZT Kazakstanian Tenge</v>
          </cell>
        </row>
        <row r="101">
          <cell r="H101" t="str">
            <v>IL - Israel</v>
          </cell>
          <cell r="O101" t="str">
            <v>24100000 - Mat handl mach-equip</v>
          </cell>
          <cell r="AF101" t="str">
            <v>LAK Laotian Kip</v>
          </cell>
        </row>
        <row r="102">
          <cell r="H102" t="str">
            <v>IN - India</v>
          </cell>
          <cell r="O102" t="str">
            <v>23241600 - Metal cutting tools </v>
          </cell>
          <cell r="AF102" t="str">
            <v>LBP Lebanese Pound</v>
          </cell>
        </row>
        <row r="103">
          <cell r="H103" t="str">
            <v>IO - Brit.Ind.Oc.Ter</v>
          </cell>
          <cell r="O103" t="str">
            <v>73152100 - Mfg equip maint-repr</v>
          </cell>
          <cell r="AF103" t="str">
            <v>LKR Sri Lankan Rupee</v>
          </cell>
        </row>
        <row r="104">
          <cell r="H104" t="str">
            <v>IQ - Iraq</v>
          </cell>
          <cell r="O104" t="str">
            <v>23152200 - mfg tables-stands</v>
          </cell>
          <cell r="AF104" t="str">
            <v>LRD Liberian Dollar</v>
          </cell>
        </row>
        <row r="105">
          <cell r="H105" t="str">
            <v>IR - Iran</v>
          </cell>
          <cell r="O105" t="str">
            <v>11000000 - Minerals and Textile</v>
          </cell>
          <cell r="AF105" t="str">
            <v>LSL Lesotho Loti</v>
          </cell>
        </row>
        <row r="106">
          <cell r="H106" t="str">
            <v>IS - Iceland</v>
          </cell>
          <cell r="O106" t="str">
            <v>31160000 - Misc fasteners</v>
          </cell>
          <cell r="AF106" t="str">
            <v>LTL Lithuanian Lita</v>
          </cell>
        </row>
        <row r="107">
          <cell r="H107" t="str">
            <v>IT - Italy</v>
          </cell>
          <cell r="O107" t="str">
            <v>82111900 - News and publicity services</v>
          </cell>
          <cell r="AF107" t="str">
            <v>LUF Luxembourg Franc</v>
          </cell>
        </row>
        <row r="108">
          <cell r="H108" t="str">
            <v>JM - Jamaica</v>
          </cell>
          <cell r="O108" t="str">
            <v>11181500 - Non Ferrous Oxide</v>
          </cell>
          <cell r="AF108" t="str">
            <v>LVL Latvian Lat</v>
          </cell>
        </row>
        <row r="109">
          <cell r="H109" t="str">
            <v>JO - Jordan</v>
          </cell>
          <cell r="O109" t="str">
            <v>76121600 - Nonhaz wste disposal</v>
          </cell>
          <cell r="AF109" t="str">
            <v>LYD Libyan Dinar</v>
          </cell>
        </row>
        <row r="110">
          <cell r="H110" t="str">
            <v>JP - Japan</v>
          </cell>
          <cell r="O110" t="str">
            <v>72120000 - Nonres bldg constr</v>
          </cell>
          <cell r="AF110" t="str">
            <v>MAD Moroccan Dirham</v>
          </cell>
        </row>
        <row r="111">
          <cell r="H111" t="str">
            <v>KE - Kenya</v>
          </cell>
          <cell r="O111" t="str">
            <v>44000000 - Office equip-Acc-Sup</v>
          </cell>
          <cell r="AF111" t="str">
            <v>MDL Moldavian Leu</v>
          </cell>
        </row>
        <row r="112">
          <cell r="H112" t="str">
            <v>KG - Kyrgyzstan</v>
          </cell>
          <cell r="O112" t="str">
            <v>56101700 - Office furniture </v>
          </cell>
          <cell r="AF112" t="str">
            <v>MGA Madagascan Ariary (New)</v>
          </cell>
        </row>
        <row r="113">
          <cell r="H113" t="str">
            <v>KH - Cambodia</v>
          </cell>
          <cell r="O113" t="str">
            <v>44120000 - Office supplies </v>
          </cell>
          <cell r="AF113" t="str">
            <v>MGF Madagascan Franc (Old</v>
          </cell>
        </row>
        <row r="114">
          <cell r="H114" t="str">
            <v>KI - Kiribati</v>
          </cell>
          <cell r="O114" t="str">
            <v>94000000 - Orgs and Clubs</v>
          </cell>
          <cell r="AF114" t="str">
            <v>MKD Macedonian Denar</v>
          </cell>
        </row>
        <row r="115">
          <cell r="H115" t="str">
            <v>KM - Comoros</v>
          </cell>
          <cell r="O115" t="str">
            <v>24121503 - Packaging cartons</v>
          </cell>
          <cell r="AF115" t="str">
            <v>MMK Myanmar Kyat</v>
          </cell>
        </row>
        <row r="116">
          <cell r="H116" t="str">
            <v>KN - St Kitts&amp;Nevis</v>
          </cell>
          <cell r="O116" t="str">
            <v>24120000 - Packaging materials</v>
          </cell>
          <cell r="AF116" t="str">
            <v>MNT Mongolian Tugrik</v>
          </cell>
        </row>
        <row r="117">
          <cell r="H117" t="str">
            <v>KP - North Korea</v>
          </cell>
          <cell r="O117" t="str">
            <v>73151600 - Packaging services</v>
          </cell>
          <cell r="AF117" t="str">
            <v>MOP Macao Pataca</v>
          </cell>
        </row>
        <row r="118">
          <cell r="H118" t="str">
            <v>KR - South Korea</v>
          </cell>
          <cell r="O118" t="str">
            <v>72151300 - paint-paper hanging</v>
          </cell>
          <cell r="AF118" t="str">
            <v>MRO Mauritanian Ouguiya</v>
          </cell>
        </row>
        <row r="119">
          <cell r="H119" t="str">
            <v>KW - Kuwait</v>
          </cell>
          <cell r="O119" t="str">
            <v>24141501 - Pallet stretchfilm</v>
          </cell>
          <cell r="AF119" t="str">
            <v>MTL Maltese Lira</v>
          </cell>
        </row>
        <row r="120">
          <cell r="H120" t="str">
            <v>KY - Cayman Islands</v>
          </cell>
          <cell r="O120" t="str">
            <v>24112700 - Pallets </v>
          </cell>
          <cell r="AF120" t="str">
            <v>MUR Mauritian Rupee</v>
          </cell>
        </row>
        <row r="121">
          <cell r="H121" t="str">
            <v>KZ - Kazakhstan</v>
          </cell>
          <cell r="O121" t="str">
            <v>14000000 - Paper Mtrl-Products</v>
          </cell>
          <cell r="AF121" t="str">
            <v>MVR Maldive Rufiyaa</v>
          </cell>
        </row>
        <row r="122">
          <cell r="H122" t="str">
            <v>LA - Laos</v>
          </cell>
          <cell r="O122" t="str">
            <v>11151500 - Pasting Fiber</v>
          </cell>
          <cell r="AF122" t="str">
            <v>MWK Malawi Kwacha</v>
          </cell>
        </row>
        <row r="123">
          <cell r="H123" t="str">
            <v>LB - Lebanon</v>
          </cell>
          <cell r="O123" t="str">
            <v>14120000 - Pasting Paper</v>
          </cell>
          <cell r="AF123" t="str">
            <v>MXN Mexican Pesos</v>
          </cell>
        </row>
        <row r="124">
          <cell r="H124" t="str">
            <v>LC - St. Lucia</v>
          </cell>
          <cell r="O124" t="str">
            <v>46180000 - Person sfty-protect</v>
          </cell>
          <cell r="AF124" t="str">
            <v>MYR Malaysian Ringgit</v>
          </cell>
        </row>
        <row r="125">
          <cell r="H125" t="str">
            <v>LI - Liechtenstein</v>
          </cell>
          <cell r="O125" t="str">
            <v>72102100 - Pest control</v>
          </cell>
          <cell r="AF125" t="str">
            <v>MZM Mozambique Metical</v>
          </cell>
        </row>
        <row r="126">
          <cell r="H126" t="str">
            <v>LK - Sri Lanka</v>
          </cell>
          <cell r="O126" t="str">
            <v>82121700 - Photocopying</v>
          </cell>
          <cell r="AF126" t="str">
            <v>NAD Namibian Dollar</v>
          </cell>
        </row>
        <row r="127">
          <cell r="H127" t="str">
            <v>LR - Liberia</v>
          </cell>
          <cell r="O127" t="str">
            <v>23152907 - Pkg machnry supplies</v>
          </cell>
          <cell r="AF127" t="str">
            <v>NGN Nigerian Naira</v>
          </cell>
        </row>
        <row r="128">
          <cell r="H128" t="str">
            <v>LS - Lesotho</v>
          </cell>
          <cell r="O128" t="str">
            <v>12170000 - Plastic Color</v>
          </cell>
          <cell r="AF128" t="str">
            <v>NIO Nicaraguan Cordoba Oro</v>
          </cell>
        </row>
        <row r="129">
          <cell r="H129" t="str">
            <v>LT - Lithuania</v>
          </cell>
          <cell r="O129" t="str">
            <v>31143200 - Plastic Injctd Parts</v>
          </cell>
          <cell r="AF129" t="str">
            <v>NLG Dutch Guilder</v>
          </cell>
        </row>
        <row r="130">
          <cell r="H130" t="str">
            <v>LU - Luxembourg</v>
          </cell>
          <cell r="O130" t="str">
            <v>23151514 - Plastic inject molds</v>
          </cell>
          <cell r="AF130" t="str">
            <v>NOK Norwegian Krone</v>
          </cell>
        </row>
        <row r="131">
          <cell r="H131" t="str">
            <v>LV - Latvia</v>
          </cell>
          <cell r="O131" t="str">
            <v>13111019 - Plastic Resin</v>
          </cell>
          <cell r="AF131" t="str">
            <v>NPR Nepalese Rupee</v>
          </cell>
        </row>
        <row r="132">
          <cell r="H132" t="str">
            <v>LY - Libya</v>
          </cell>
          <cell r="O132" t="str">
            <v>11141602 - Plastic scrap</v>
          </cell>
          <cell r="AF132" t="str">
            <v>NZD New Zealand Dollars</v>
          </cell>
        </row>
        <row r="133">
          <cell r="H133" t="str">
            <v>MA - Morocco</v>
          </cell>
          <cell r="O133" t="str">
            <v>72151100 - Plumbing constr svcs</v>
          </cell>
          <cell r="AF133" t="str">
            <v>OMR Omani Rial</v>
          </cell>
        </row>
        <row r="134">
          <cell r="H134" t="str">
            <v>MC - Monaco</v>
          </cell>
          <cell r="O134" t="str">
            <v>72101510 - Plumbing system maintenance or repair</v>
          </cell>
          <cell r="AF134" t="str">
            <v>PAB Panamanian Balboa</v>
          </cell>
        </row>
        <row r="135">
          <cell r="H135" t="str">
            <v>MD - Moldavia</v>
          </cell>
          <cell r="O135" t="str">
            <v>93000000 - Polit-Civic Affairs</v>
          </cell>
          <cell r="AF135" t="str">
            <v>PEN Peruvian New Sol</v>
          </cell>
        </row>
        <row r="136">
          <cell r="H136" t="str">
            <v>MG - Madagascar</v>
          </cell>
          <cell r="O136" t="str">
            <v>26000000 - Power Gen-Dist Mach</v>
          </cell>
          <cell r="AF136" t="str">
            <v>PGK Papua New Guinea Kina</v>
          </cell>
        </row>
        <row r="137">
          <cell r="H137" t="str">
            <v>MH - Marshall Islnds</v>
          </cell>
          <cell r="O137" t="str">
            <v>44101700 - Printer and photocopier and facsimile accessories </v>
          </cell>
          <cell r="AF137" t="str">
            <v>PHP Philippine Peso</v>
          </cell>
        </row>
        <row r="138">
          <cell r="H138" t="str">
            <v>MK - Macedonia</v>
          </cell>
          <cell r="O138" t="str">
            <v>82121500 - Printing </v>
          </cell>
          <cell r="AF138" t="str">
            <v>PKR Pakistani Rupee</v>
          </cell>
        </row>
        <row r="139">
          <cell r="H139" t="str">
            <v>ML - Mali</v>
          </cell>
          <cell r="O139" t="str">
            <v>80101706 - Professional procurement services</v>
          </cell>
          <cell r="AF139" t="str">
            <v>PLN Polish Zloty (new)</v>
          </cell>
        </row>
        <row r="140">
          <cell r="H140" t="str">
            <v>MM - Myanmar</v>
          </cell>
          <cell r="O140" t="str">
            <v>80141605 - Promotional merch</v>
          </cell>
          <cell r="AF140" t="str">
            <v>PTE Portuguese Escudo</v>
          </cell>
        </row>
        <row r="141">
          <cell r="H141" t="str">
            <v>MN - Mongolia</v>
          </cell>
          <cell r="O141" t="str">
            <v>55000000 - Published Products</v>
          </cell>
          <cell r="AF141" t="str">
            <v>PYG Paraguayan Guarani</v>
          </cell>
        </row>
        <row r="142">
          <cell r="H142" t="str">
            <v>MO - Macau</v>
          </cell>
          <cell r="O142" t="str">
            <v>82121800 - Publishing</v>
          </cell>
          <cell r="AF142" t="str">
            <v>QAR Qatar Rial</v>
          </cell>
        </row>
        <row r="143">
          <cell r="H143" t="str">
            <v>MP - N.Mariana Islnd</v>
          </cell>
          <cell r="O143" t="str">
            <v>76122300 - Recycling services</v>
          </cell>
          <cell r="AF143" t="str">
            <v>RMB Chinesische Renminbi (national)</v>
          </cell>
        </row>
        <row r="144">
          <cell r="H144" t="str">
            <v>MR - Mauretania</v>
          </cell>
          <cell r="O144" t="str">
            <v>76120000 - Refuse disposal and treatment</v>
          </cell>
          <cell r="AF144" t="str">
            <v>ROL Romanian Leu</v>
          </cell>
        </row>
        <row r="145">
          <cell r="H145" t="str">
            <v>MS - Montserrat</v>
          </cell>
          <cell r="O145" t="str">
            <v>23153200 - Robotics</v>
          </cell>
          <cell r="AF145" t="str">
            <v>RUB Russian Ruble</v>
          </cell>
        </row>
        <row r="146">
          <cell r="H146" t="str">
            <v>MT - Malta</v>
          </cell>
          <cell r="O146" t="str">
            <v>72151700 - Safety-secr installs</v>
          </cell>
          <cell r="AF146" t="str">
            <v>RWF Rwandan Franc</v>
          </cell>
        </row>
        <row r="147">
          <cell r="H147" t="str">
            <v>MU - Mauritius</v>
          </cell>
          <cell r="O147" t="str">
            <v>80141600 - Sales and Promotion</v>
          </cell>
          <cell r="AF147" t="str">
            <v>SAR Saudi Riyal</v>
          </cell>
        </row>
        <row r="148">
          <cell r="H148" t="str">
            <v>MV - Maldives</v>
          </cell>
          <cell r="O148" t="str">
            <v>92121504 - Security guard svcs</v>
          </cell>
          <cell r="AF148" t="str">
            <v>SBD Solomon Islands Dollar</v>
          </cell>
        </row>
        <row r="149">
          <cell r="H149" t="str">
            <v>MW - Malawi</v>
          </cell>
          <cell r="O149" t="str">
            <v>92000000 - Security Safety Svc</v>
          </cell>
          <cell r="AF149" t="str">
            <v>SCR Seychelles Rupee</v>
          </cell>
        </row>
        <row r="150">
          <cell r="H150" t="str">
            <v>MX - Mexico</v>
          </cell>
          <cell r="O150" t="str">
            <v>40161700 - Separators</v>
          </cell>
          <cell r="AF150" t="str">
            <v>SDD Sudanese Dinar</v>
          </cell>
        </row>
        <row r="151">
          <cell r="H151" t="str">
            <v>MY - Malaysia</v>
          </cell>
          <cell r="O151" t="str">
            <v>72121505 - Sewage Treat Svc</v>
          </cell>
          <cell r="AF151" t="str">
            <v>SDP Sudanese Pound</v>
          </cell>
        </row>
        <row r="152">
          <cell r="H152" t="str">
            <v>MZ - Mozambique</v>
          </cell>
          <cell r="O152" t="str">
            <v>24121502 - Shrinkbags or wrap</v>
          </cell>
          <cell r="AF152" t="str">
            <v>SEK Swedish Krona</v>
          </cell>
        </row>
        <row r="153">
          <cell r="H153" t="str">
            <v>NA - Namibia</v>
          </cell>
          <cell r="O153" t="str">
            <v>15121901 - Silicone Grease</v>
          </cell>
          <cell r="AF153" t="str">
            <v>SGD Singapore Dollar</v>
          </cell>
        </row>
        <row r="154">
          <cell r="H154" t="str">
            <v>NC - New Caledonia</v>
          </cell>
          <cell r="O154" t="str">
            <v>72102903 - Snow removal svcs</v>
          </cell>
          <cell r="AF154" t="str">
            <v>SHP St.Helena Pound</v>
          </cell>
        </row>
        <row r="155">
          <cell r="H155" t="str">
            <v>NE - Niger</v>
          </cell>
          <cell r="O155" t="str">
            <v>51102728 - Sodium perborate</v>
          </cell>
          <cell r="AF155" t="str">
            <v>SIT Slovenian Tolar</v>
          </cell>
        </row>
        <row r="156">
          <cell r="H156" t="str">
            <v>NF - Norfolk Islands</v>
          </cell>
          <cell r="O156" t="str">
            <v>51171629 - Sodium sulfate</v>
          </cell>
          <cell r="AF156" t="str">
            <v>SKK Slovakian Krona</v>
          </cell>
        </row>
        <row r="157">
          <cell r="H157" t="str">
            <v>NG - Nigeria</v>
          </cell>
          <cell r="O157" t="str">
            <v>81112200 - Software maint-sup</v>
          </cell>
          <cell r="AF157" t="str">
            <v>SLL Sierra Leone Leone</v>
          </cell>
        </row>
        <row r="158">
          <cell r="H158" t="str">
            <v>NI - Nicaragua</v>
          </cell>
          <cell r="O158" t="str">
            <v>78130000 - Storage</v>
          </cell>
          <cell r="AF158" t="str">
            <v>SOS Somalian Shilling</v>
          </cell>
        </row>
        <row r="159">
          <cell r="H159" t="str">
            <v>NL - Netherlands</v>
          </cell>
          <cell r="O159" t="str">
            <v>30000000 - Struct-Bldg-Comp-Sup</v>
          </cell>
          <cell r="AF159" t="str">
            <v>SRD Surinam Dollar</v>
          </cell>
        </row>
        <row r="160">
          <cell r="H160" t="str">
            <v>NO - Norway</v>
          </cell>
          <cell r="O160" t="str">
            <v>12151902 - Sulfuric Acid</v>
          </cell>
          <cell r="AF160" t="str">
            <v>SRG Surinam Guilder (Old)</v>
          </cell>
        </row>
        <row r="161">
          <cell r="H161" t="str">
            <v>NP - Nepal</v>
          </cell>
          <cell r="O161" t="str">
            <v>80111600 - Temp personnel svcs</v>
          </cell>
          <cell r="AF161" t="str">
            <v>STD Sao Tome / Principe Dobra</v>
          </cell>
        </row>
        <row r="162">
          <cell r="H162" t="str">
            <v>NR - Nauru</v>
          </cell>
          <cell r="O162" t="str">
            <v>60104916 - Thermoelectric effect apparatus</v>
          </cell>
          <cell r="AF162" t="str">
            <v>SVC El Salvador Colon</v>
          </cell>
        </row>
        <row r="163">
          <cell r="H163" t="str">
            <v>NU - Niue Islands</v>
          </cell>
          <cell r="O163" t="str">
            <v>31142000 - Thermoplastic part</v>
          </cell>
          <cell r="AF163" t="str">
            <v>SYP Syrian Pound</v>
          </cell>
        </row>
        <row r="164">
          <cell r="H164" t="str">
            <v>NZ - New Zealand</v>
          </cell>
          <cell r="O164" t="str">
            <v>27000000 - Tools-Gen Machinery</v>
          </cell>
          <cell r="AF164" t="str">
            <v>SZL Swaziland Lilangeni</v>
          </cell>
        </row>
        <row r="165">
          <cell r="H165" t="str">
            <v>OM - Oman</v>
          </cell>
          <cell r="O165" t="str">
            <v>72150000 - Trade construction</v>
          </cell>
          <cell r="AF165" t="str">
            <v>THB Thailand Baht</v>
          </cell>
        </row>
        <row r="166">
          <cell r="H166" t="str">
            <v>PA - Panama</v>
          </cell>
          <cell r="O166" t="str">
            <v>78000000 - Trans Whse Mail SVC</v>
          </cell>
          <cell r="AF166" t="str">
            <v>TJR Tajikistani Ruble (Old)</v>
          </cell>
        </row>
        <row r="167">
          <cell r="H167" t="str">
            <v>PE - Peru</v>
          </cell>
          <cell r="O167" t="str">
            <v>90000000 - Trav-Food-Lodge-Ent</v>
          </cell>
          <cell r="AF167" t="str">
            <v>TJS Tajikistani Somoni</v>
          </cell>
        </row>
        <row r="168">
          <cell r="H168" t="str">
            <v>PF - Frenc.Polynesia</v>
          </cell>
          <cell r="O168" t="str">
            <v>53102700 - Uniforms</v>
          </cell>
          <cell r="AF168" t="str">
            <v>TMM Turkmenistani Manat</v>
          </cell>
        </row>
        <row r="169">
          <cell r="H169" t="str">
            <v>PG - Pap. New Guinea</v>
          </cell>
          <cell r="O169" t="str">
            <v>83100000 - Utilities </v>
          </cell>
          <cell r="AF169" t="str">
            <v>TND Tunisian Dinar</v>
          </cell>
        </row>
        <row r="170">
          <cell r="H170" t="str">
            <v>PH - Philippines</v>
          </cell>
          <cell r="O170" t="str">
            <v>11120000 - Vanisperse</v>
          </cell>
          <cell r="AF170" t="str">
            <v>TOP Tongan Pa'anga</v>
          </cell>
        </row>
        <row r="171">
          <cell r="H171" t="str">
            <v>PK - Pakistan</v>
          </cell>
          <cell r="O171" t="str">
            <v>48110000 - Vending machines</v>
          </cell>
          <cell r="AF171" t="str">
            <v>TPE Timor Escudo</v>
          </cell>
        </row>
        <row r="172">
          <cell r="H172" t="str">
            <v>PL - Poland</v>
          </cell>
          <cell r="O172" t="str">
            <v>45111902 - Videoconferencing</v>
          </cell>
          <cell r="AF172" t="str">
            <v>TRL Turkish Lira (Old)</v>
          </cell>
        </row>
        <row r="173">
          <cell r="H173" t="str">
            <v>PM - St.Pier,Miquel</v>
          </cell>
          <cell r="O173" t="str">
            <v>47121700 - Waste container-acc</v>
          </cell>
          <cell r="AF173" t="str">
            <v>TRY Turkish Lira</v>
          </cell>
        </row>
        <row r="174">
          <cell r="H174" t="str">
            <v>PN - Pitcairn Islnds</v>
          </cell>
          <cell r="O174" t="str">
            <v>47100000 - Water Waste Treatmnt</v>
          </cell>
          <cell r="AF174" t="str">
            <v>TTD Trinidad and Tobago Dollar</v>
          </cell>
        </row>
        <row r="175">
          <cell r="H175" t="str">
            <v>PR - Puerto Rico</v>
          </cell>
          <cell r="O175" t="str">
            <v>23270000 - Weld-Solder-Supply</v>
          </cell>
          <cell r="AF175" t="str">
            <v>TWD New Taiwan Dollar</v>
          </cell>
        </row>
        <row r="176">
          <cell r="H176" t="str">
            <v>PT - Portugal</v>
          </cell>
          <cell r="O176" t="str">
            <v>82110000 - Writing-Translations</v>
          </cell>
          <cell r="AF176" t="str">
            <v>TZS Tanzanian Shilling</v>
          </cell>
        </row>
        <row r="177">
          <cell r="H177" t="str">
            <v>PW - Palau</v>
          </cell>
          <cell r="AF177" t="str">
            <v>UAH Ukraine Hryvnia</v>
          </cell>
        </row>
        <row r="178">
          <cell r="H178" t="str">
            <v>PY - Paraguay</v>
          </cell>
          <cell r="AF178" t="str">
            <v>UGX Ugandan Shilling</v>
          </cell>
        </row>
        <row r="179">
          <cell r="H179" t="str">
            <v>QA - Qatar</v>
          </cell>
          <cell r="AF179" t="str">
            <v>USDN (Internal) United States Dollar (5 Dec.)</v>
          </cell>
        </row>
        <row r="180">
          <cell r="H180" t="str">
            <v>RE - Reunion</v>
          </cell>
          <cell r="AF180" t="str">
            <v>UYU Uruguayan Peso (new)</v>
          </cell>
        </row>
        <row r="181">
          <cell r="H181" t="str">
            <v>RO - Romania</v>
          </cell>
          <cell r="AF181" t="str">
            <v>UZS Uzbekistan Som</v>
          </cell>
        </row>
        <row r="182">
          <cell r="H182" t="str">
            <v>RU - Russian Fed.</v>
          </cell>
          <cell r="AF182" t="str">
            <v>VEB Venezuelan Bolivar</v>
          </cell>
        </row>
        <row r="183">
          <cell r="H183" t="str">
            <v>RW - Ruanda</v>
          </cell>
          <cell r="AF183" t="str">
            <v>VND Vietnamese Dong</v>
          </cell>
        </row>
        <row r="184">
          <cell r="H184" t="str">
            <v>SA - Saudi Arabia</v>
          </cell>
          <cell r="AF184" t="str">
            <v>VUV Vanuatu Vatu</v>
          </cell>
        </row>
        <row r="185">
          <cell r="H185" t="str">
            <v>SB - Solomon Islands</v>
          </cell>
          <cell r="AF185" t="str">
            <v>WST Samoan Tala</v>
          </cell>
        </row>
        <row r="186">
          <cell r="H186" t="str">
            <v>SC - Seychelles</v>
          </cell>
          <cell r="AF186" t="str">
            <v>XAF Gabon CFA Franc BEAC</v>
          </cell>
        </row>
        <row r="187">
          <cell r="H187" t="str">
            <v>SD - Sudan</v>
          </cell>
          <cell r="AF187" t="str">
            <v>XCD East Carribean Dollar</v>
          </cell>
        </row>
        <row r="188">
          <cell r="H188" t="str">
            <v>SE - Sweden</v>
          </cell>
          <cell r="AF188" t="str">
            <v>XDS St. Christopher Dollar</v>
          </cell>
        </row>
        <row r="189">
          <cell r="H189" t="str">
            <v>SG - Singapore</v>
          </cell>
          <cell r="AF189" t="str">
            <v>XEU European Currency Unit (E.C.U.)</v>
          </cell>
        </row>
        <row r="190">
          <cell r="H190" t="str">
            <v>SI - Slovenia</v>
          </cell>
          <cell r="AF190" t="str">
            <v>XOF Benin CFA Franc BCEAO</v>
          </cell>
        </row>
        <row r="191">
          <cell r="H191" t="str">
            <v>SJ - Svalbard</v>
          </cell>
          <cell r="AF191" t="str">
            <v>XPF CFP Franc</v>
          </cell>
        </row>
        <row r="192">
          <cell r="H192" t="str">
            <v>SK - Slovakia</v>
          </cell>
          <cell r="AF192" t="str">
            <v>YER Yemeni Ryal</v>
          </cell>
        </row>
        <row r="193">
          <cell r="H193" t="str">
            <v>SL - Sierra Leone</v>
          </cell>
          <cell r="AF193" t="str">
            <v>YUM New Yugoslavian Dinar (Old)</v>
          </cell>
        </row>
        <row r="194">
          <cell r="H194" t="str">
            <v>SM - San Marino</v>
          </cell>
          <cell r="AF194" t="str">
            <v>ZAR South African Rand</v>
          </cell>
        </row>
        <row r="195">
          <cell r="H195" t="str">
            <v>SN - Senegal</v>
          </cell>
          <cell r="AF195" t="str">
            <v>ZMK Zambian Kwacha</v>
          </cell>
        </row>
        <row r="196">
          <cell r="H196" t="str">
            <v>SO - Somalia</v>
          </cell>
          <cell r="AF196" t="str">
            <v>ZRN Zaire (Old)</v>
          </cell>
        </row>
        <row r="197">
          <cell r="H197" t="str">
            <v>SR - Suriname</v>
          </cell>
          <cell r="AF197" t="str">
            <v>ZWD Zimbabwean Dollar</v>
          </cell>
        </row>
        <row r="198">
          <cell r="H198" t="str">
            <v>ST - S.Tome,Principe</v>
          </cell>
        </row>
        <row r="199">
          <cell r="H199" t="str">
            <v>SV - El Salvador</v>
          </cell>
        </row>
        <row r="200">
          <cell r="H200" t="str">
            <v>SY - Syria</v>
          </cell>
        </row>
        <row r="201">
          <cell r="H201" t="str">
            <v>SZ - Swaziland</v>
          </cell>
        </row>
        <row r="202">
          <cell r="H202" t="str">
            <v>TC - Turksh Caicosin</v>
          </cell>
        </row>
        <row r="203">
          <cell r="H203" t="str">
            <v>TD - Chad</v>
          </cell>
        </row>
        <row r="204">
          <cell r="H204" t="str">
            <v>TF - French S.Territ</v>
          </cell>
        </row>
        <row r="205">
          <cell r="H205" t="str">
            <v>TG - Togo</v>
          </cell>
        </row>
        <row r="206">
          <cell r="H206" t="str">
            <v>TH - Thailand</v>
          </cell>
        </row>
        <row r="207">
          <cell r="H207" t="str">
            <v>TJ - Tajikstan</v>
          </cell>
        </row>
        <row r="208">
          <cell r="H208" t="str">
            <v>TK - Tokelau Islands</v>
          </cell>
        </row>
        <row r="209">
          <cell r="H209" t="str">
            <v>TM - Turkmenistan</v>
          </cell>
        </row>
        <row r="210">
          <cell r="H210" t="str">
            <v>TN - Tunisia</v>
          </cell>
        </row>
        <row r="211">
          <cell r="H211" t="str">
            <v>TO - Tonga</v>
          </cell>
        </row>
        <row r="212">
          <cell r="H212" t="str">
            <v>TP - East Timor</v>
          </cell>
        </row>
        <row r="213">
          <cell r="H213" t="str">
            <v>TR - Turkey</v>
          </cell>
        </row>
        <row r="214">
          <cell r="H214" t="str">
            <v>TT - Trinidad,Tobago</v>
          </cell>
        </row>
        <row r="215">
          <cell r="H215" t="str">
            <v>TV - Tuvalu</v>
          </cell>
        </row>
        <row r="216">
          <cell r="H216" t="str">
            <v>TW - Taiwan</v>
          </cell>
        </row>
        <row r="217">
          <cell r="H217" t="str">
            <v>TZ - Tanzania</v>
          </cell>
        </row>
        <row r="218">
          <cell r="H218" t="str">
            <v>UA - Ukraine</v>
          </cell>
        </row>
        <row r="219">
          <cell r="H219" t="str">
            <v>UG - Uganda</v>
          </cell>
        </row>
        <row r="220">
          <cell r="H220" t="str">
            <v>UM - Minor Outl.Isl.</v>
          </cell>
        </row>
        <row r="221">
          <cell r="H221" t="str">
            <v>US - USA</v>
          </cell>
        </row>
        <row r="222">
          <cell r="H222" t="str">
            <v>UY - Uruguay</v>
          </cell>
        </row>
        <row r="223">
          <cell r="H223" t="str">
            <v>UZ - Uzbekistan</v>
          </cell>
        </row>
        <row r="224">
          <cell r="H224" t="str">
            <v>VA - Vatican City</v>
          </cell>
        </row>
        <row r="225">
          <cell r="H225" t="str">
            <v>VC - St. Vincent</v>
          </cell>
        </row>
        <row r="226">
          <cell r="H226" t="str">
            <v>VE - Venezuela</v>
          </cell>
        </row>
        <row r="227">
          <cell r="H227" t="str">
            <v>VG - Brit.Virgin Is.</v>
          </cell>
        </row>
        <row r="228">
          <cell r="H228" t="str">
            <v>VI - Amer.Virgin Is.</v>
          </cell>
        </row>
        <row r="229">
          <cell r="H229" t="str">
            <v>VN - Vietnam</v>
          </cell>
        </row>
        <row r="230">
          <cell r="H230" t="str">
            <v>VU - Vanuatu</v>
          </cell>
        </row>
        <row r="231">
          <cell r="H231" t="str">
            <v>WF - Wallis Futuna</v>
          </cell>
        </row>
        <row r="232">
          <cell r="H232" t="str">
            <v>WS - Western Samoa</v>
          </cell>
        </row>
        <row r="233">
          <cell r="H233" t="str">
            <v>YE - Yemen</v>
          </cell>
        </row>
        <row r="234">
          <cell r="H234" t="str">
            <v>YT - Mayotte</v>
          </cell>
        </row>
        <row r="235">
          <cell r="H235" t="str">
            <v>YU - Yugoslavia</v>
          </cell>
        </row>
        <row r="236">
          <cell r="H236" t="str">
            <v>ZA - South Africa</v>
          </cell>
        </row>
        <row r="237">
          <cell r="H237" t="str">
            <v>ZM - Zambia</v>
          </cell>
        </row>
        <row r="238">
          <cell r="H238" t="str">
            <v>ZW - Zimbabwe</v>
          </cell>
        </row>
      </sheetData>
    </sheetDataSet>
  </externalBook>
</externalLink>
</file>

<file path=xl/tables/table1.xml><?xml version="1.0" encoding="utf-8"?>
<table xmlns="http://schemas.openxmlformats.org/spreadsheetml/2006/main" id="1" name="Table1" displayName="Table1" ref="A12:J57" totalsRowShown="0" dataDxfId="10">
  <autoFilter ref="A12:J57"/>
  <tableColumns count="10">
    <tableColumn id="1" name="Issue #" dataDxfId="9"/>
    <tableColumn id="2" name="Open date" dataDxfId="8"/>
    <tableColumn id="3" name="Core Competency" dataDxfId="7"/>
    <tableColumn id="4" name="Observation" dataDxfId="6"/>
    <tableColumn id="5" name="Corrective action" dataDxfId="5"/>
    <tableColumn id="6" name="Champion" dataDxfId="4"/>
    <tableColumn id="7" name="Close date (plan)" dataDxfId="3"/>
    <tableColumn id="8" name="Percent complete" dataDxfId="2"/>
    <tableColumn id="10" name="Comments" dataDxfId="1"/>
    <tableColumn id="9" name="Close date (actual)"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workbookViewId="0"/>
  </sheetViews>
  <sheetFormatPr defaultColWidth="9.140625" defaultRowHeight="12.75"/>
  <cols>
    <col min="1" max="3" width="22.7109375" style="70" customWidth="1"/>
    <col min="4" max="4" width="37.140625" style="70" customWidth="1"/>
    <col min="5" max="5" width="109.42578125" style="70" customWidth="1"/>
    <col min="6" max="16384" width="9.140625" style="70"/>
  </cols>
  <sheetData>
    <row r="1" spans="1:6" ht="21" customHeight="1">
      <c r="D1" s="71" t="s">
        <v>129</v>
      </c>
    </row>
    <row r="2" spans="1:6" ht="21" customHeight="1" thickBot="1">
      <c r="D2" s="72" t="s">
        <v>130</v>
      </c>
    </row>
    <row r="3" spans="1:6" ht="16.5" thickBot="1">
      <c r="A3" s="139"/>
      <c r="B3" s="141" t="s">
        <v>96</v>
      </c>
      <c r="C3" s="142"/>
      <c r="D3" s="143"/>
    </row>
    <row r="4" spans="1:6" ht="30.75" thickBot="1">
      <c r="A4" s="140"/>
      <c r="B4" s="73" t="s">
        <v>131</v>
      </c>
      <c r="C4" s="73" t="s">
        <v>148</v>
      </c>
      <c r="D4" s="119" t="s">
        <v>251</v>
      </c>
    </row>
    <row r="5" spans="1:6" ht="9" customHeight="1"/>
    <row r="6" spans="1:6" ht="9" customHeight="1" thickBot="1"/>
    <row r="7" spans="1:6" ht="15.75" customHeight="1" thickBot="1">
      <c r="A7" s="120" t="s">
        <v>132</v>
      </c>
      <c r="B7" s="121" t="s">
        <v>133</v>
      </c>
      <c r="C7" s="144" t="s">
        <v>134</v>
      </c>
      <c r="D7" s="145"/>
    </row>
    <row r="8" spans="1:6" ht="15" customHeight="1" thickBot="1">
      <c r="A8" s="125">
        <v>1</v>
      </c>
      <c r="B8" s="122" t="s">
        <v>135</v>
      </c>
      <c r="C8" s="146" t="s">
        <v>149</v>
      </c>
      <c r="D8" s="147"/>
    </row>
    <row r="9" spans="1:6" ht="15" customHeight="1" thickBot="1">
      <c r="A9" s="125">
        <v>2</v>
      </c>
      <c r="B9" s="123">
        <v>41760</v>
      </c>
      <c r="C9" s="148" t="s">
        <v>165</v>
      </c>
      <c r="D9" s="149"/>
    </row>
    <row r="10" spans="1:6" ht="15" customHeight="1" thickBot="1">
      <c r="A10" s="126">
        <v>3</v>
      </c>
      <c r="B10" s="124">
        <v>42278</v>
      </c>
      <c r="C10" s="137" t="s">
        <v>252</v>
      </c>
      <c r="D10" s="138"/>
    </row>
    <row r="11" spans="1:6" ht="9" customHeight="1" thickBot="1">
      <c r="A11" s="74"/>
    </row>
    <row r="12" spans="1:6" ht="15.75" customHeight="1">
      <c r="A12" s="133" t="s">
        <v>136</v>
      </c>
      <c r="B12" s="134"/>
      <c r="C12" s="135" t="s">
        <v>137</v>
      </c>
      <c r="D12" s="136"/>
    </row>
    <row r="13" spans="1:6" ht="13.5" customHeight="1">
      <c r="A13" s="160" t="s">
        <v>253</v>
      </c>
      <c r="B13" s="161"/>
      <c r="C13" s="157" t="s">
        <v>138</v>
      </c>
      <c r="D13" s="158"/>
    </row>
    <row r="14" spans="1:6" ht="15.75" customHeight="1">
      <c r="A14" s="162"/>
      <c r="B14" s="162"/>
      <c r="C14" s="159"/>
      <c r="D14" s="159"/>
    </row>
    <row r="15" spans="1:6" ht="15" thickBot="1">
      <c r="A15" s="74"/>
      <c r="F15" s="75" t="s">
        <v>139</v>
      </c>
    </row>
    <row r="16" spans="1:6" ht="15.75" thickBot="1">
      <c r="A16" s="163" t="s">
        <v>140</v>
      </c>
      <c r="B16" s="164"/>
      <c r="C16" s="164"/>
      <c r="D16" s="165"/>
    </row>
    <row r="17" spans="1:5" ht="12.75" customHeight="1">
      <c r="A17" s="157" t="s">
        <v>138</v>
      </c>
      <c r="B17" s="158"/>
      <c r="C17" s="157" t="s">
        <v>138</v>
      </c>
      <c r="D17" s="158"/>
    </row>
    <row r="18" spans="1:5" ht="15.75" customHeight="1">
      <c r="A18" s="159"/>
      <c r="B18" s="159"/>
      <c r="C18" s="159"/>
      <c r="D18" s="159"/>
    </row>
    <row r="19" spans="1:5" ht="12.75" customHeight="1">
      <c r="A19" s="157" t="s">
        <v>138</v>
      </c>
      <c r="B19" s="158"/>
      <c r="C19" s="157" t="s">
        <v>138</v>
      </c>
      <c r="D19" s="158"/>
    </row>
    <row r="20" spans="1:5" ht="18" customHeight="1" thickBot="1">
      <c r="A20" s="159"/>
      <c r="B20" s="159"/>
      <c r="C20" s="159"/>
      <c r="D20" s="159"/>
    </row>
    <row r="21" spans="1:5" ht="15.75" customHeight="1" thickBot="1">
      <c r="A21" s="152" t="s">
        <v>141</v>
      </c>
      <c r="B21" s="153"/>
      <c r="C21" s="153"/>
      <c r="D21" s="154"/>
    </row>
    <row r="22" spans="1:5" ht="9" customHeight="1"/>
    <row r="23" spans="1:5" ht="32.25" customHeight="1">
      <c r="A23" s="76" t="s">
        <v>142</v>
      </c>
      <c r="B23" s="155" t="s">
        <v>150</v>
      </c>
      <c r="C23" s="155"/>
      <c r="D23" s="155"/>
      <c r="E23" s="75"/>
    </row>
    <row r="24" spans="1:5" ht="8.1" customHeight="1">
      <c r="A24" s="77"/>
      <c r="B24" s="78"/>
      <c r="C24" s="78"/>
      <c r="D24" s="78"/>
    </row>
    <row r="25" spans="1:5" ht="30.75" customHeight="1">
      <c r="A25" s="76" t="s">
        <v>143</v>
      </c>
      <c r="B25" s="155" t="s">
        <v>152</v>
      </c>
      <c r="C25" s="156"/>
      <c r="D25" s="156"/>
      <c r="E25" s="75"/>
    </row>
    <row r="26" spans="1:5" ht="8.1" customHeight="1">
      <c r="A26" s="77"/>
      <c r="B26" s="78"/>
      <c r="C26" s="78"/>
      <c r="D26" s="78"/>
    </row>
    <row r="27" spans="1:5" ht="30.75" customHeight="1">
      <c r="A27" s="76" t="s">
        <v>144</v>
      </c>
      <c r="B27" s="155" t="s">
        <v>206</v>
      </c>
      <c r="C27" s="156"/>
      <c r="D27" s="156"/>
      <c r="E27" s="75"/>
    </row>
    <row r="28" spans="1:5" ht="8.1" customHeight="1">
      <c r="A28" s="77"/>
      <c r="B28" s="78"/>
      <c r="C28" s="78"/>
      <c r="D28" s="78"/>
    </row>
    <row r="29" spans="1:5" ht="31.5" customHeight="1">
      <c r="A29" s="76" t="s">
        <v>145</v>
      </c>
      <c r="B29" s="155" t="s">
        <v>207</v>
      </c>
      <c r="C29" s="156"/>
      <c r="D29" s="156"/>
      <c r="E29" s="75"/>
    </row>
    <row r="30" spans="1:5">
      <c r="A30" s="77"/>
      <c r="B30" s="78"/>
      <c r="C30" s="78"/>
      <c r="D30" s="78"/>
    </row>
    <row r="31" spans="1:5">
      <c r="A31" s="76" t="s">
        <v>146</v>
      </c>
      <c r="B31" s="155" t="s">
        <v>151</v>
      </c>
      <c r="C31" s="156"/>
      <c r="D31" s="156"/>
      <c r="E31" s="75"/>
    </row>
    <row r="32" spans="1:5">
      <c r="A32" s="77"/>
      <c r="B32" s="78"/>
      <c r="C32" s="78"/>
      <c r="D32" s="78"/>
    </row>
    <row r="33" spans="1:4">
      <c r="A33" s="76" t="s">
        <v>147</v>
      </c>
      <c r="B33" s="155" t="s">
        <v>151</v>
      </c>
      <c r="C33" s="156"/>
      <c r="D33" s="156"/>
    </row>
    <row r="34" spans="1:4" ht="14.25" customHeight="1"/>
    <row r="36" spans="1:4" ht="25.5" customHeight="1">
      <c r="A36" s="150"/>
      <c r="B36" s="151"/>
      <c r="C36" s="151"/>
      <c r="D36" s="151"/>
    </row>
    <row r="37" spans="1:4" ht="25.5" customHeight="1"/>
  </sheetData>
  <mergeCells count="23">
    <mergeCell ref="C19:D20"/>
    <mergeCell ref="A13:B14"/>
    <mergeCell ref="B33:D33"/>
    <mergeCell ref="A17:B18"/>
    <mergeCell ref="C17:D18"/>
    <mergeCell ref="C13:D14"/>
    <mergeCell ref="A16:D16"/>
    <mergeCell ref="A19:B20"/>
    <mergeCell ref="A36:D36"/>
    <mergeCell ref="A21:D21"/>
    <mergeCell ref="B23:D23"/>
    <mergeCell ref="B25:D25"/>
    <mergeCell ref="B27:D27"/>
    <mergeCell ref="B29:D29"/>
    <mergeCell ref="B31:D31"/>
    <mergeCell ref="A12:B12"/>
    <mergeCell ref="C12:D12"/>
    <mergeCell ref="C10:D10"/>
    <mergeCell ref="A3:A4"/>
    <mergeCell ref="B3:D3"/>
    <mergeCell ref="C7:D7"/>
    <mergeCell ref="C8:D8"/>
    <mergeCell ref="C9:D9"/>
  </mergeCells>
  <phoneticPr fontId="29" type="noConversion"/>
  <pageMargins left="0.70866141732283472" right="0.70866141732283472" top="0.74803149606299213" bottom="0.74803149606299213" header="0.31496062992125984" footer="0.31496062992125984"/>
  <pageSetup paperSize="9" scale="84" orientation="portrait" r:id="rId1"/>
  <colBreaks count="1" manualBreakCount="1">
    <brk id="4"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workbookViewId="0"/>
  </sheetViews>
  <sheetFormatPr defaultColWidth="9.140625" defaultRowHeight="15"/>
  <cols>
    <col min="1" max="1" width="4.28515625" style="82" customWidth="1"/>
    <col min="2" max="2" width="129.28515625" style="81" customWidth="1"/>
    <col min="3" max="5" width="4.28515625" style="82" customWidth="1"/>
    <col min="6" max="16384" width="9.140625" style="82"/>
  </cols>
  <sheetData>
    <row r="1" spans="1:2">
      <c r="A1" s="80" t="s">
        <v>97</v>
      </c>
    </row>
    <row r="2" spans="1:2" ht="15.75" customHeight="1">
      <c r="B2" s="81" t="s">
        <v>106</v>
      </c>
    </row>
    <row r="3" spans="1:2" ht="15.75" customHeight="1">
      <c r="B3" s="81" t="s">
        <v>107</v>
      </c>
    </row>
    <row r="4" spans="1:2" ht="15.75" customHeight="1">
      <c r="B4" s="81" t="s">
        <v>108</v>
      </c>
    </row>
    <row r="5" spans="1:2" ht="15.75" customHeight="1">
      <c r="B5" s="81" t="s">
        <v>109</v>
      </c>
    </row>
    <row r="6" spans="1:2" ht="15.75" customHeight="1">
      <c r="B6" s="81" t="s">
        <v>110</v>
      </c>
    </row>
    <row r="7" spans="1:2" ht="15.75" customHeight="1">
      <c r="B7" s="81" t="s">
        <v>208</v>
      </c>
    </row>
    <row r="8" spans="1:2" ht="15.75" customHeight="1">
      <c r="B8" s="83" t="s">
        <v>119</v>
      </c>
    </row>
    <row r="9" spans="1:2" ht="15.75" customHeight="1">
      <c r="B9" s="83" t="s">
        <v>193</v>
      </c>
    </row>
    <row r="10" spans="1:2" ht="15.75" customHeight="1">
      <c r="B10" s="83" t="s">
        <v>205</v>
      </c>
    </row>
    <row r="11" spans="1:2" ht="8.1" customHeight="1"/>
    <row r="12" spans="1:2">
      <c r="A12" s="80" t="s">
        <v>104</v>
      </c>
    </row>
    <row r="13" spans="1:2" ht="15.75" customHeight="1">
      <c r="B13" s="81" t="s">
        <v>128</v>
      </c>
    </row>
    <row r="14" spans="1:2" ht="15.75" customHeight="1">
      <c r="B14" s="81" t="s">
        <v>111</v>
      </c>
    </row>
    <row r="15" spans="1:2" ht="33.75" customHeight="1">
      <c r="B15" s="81" t="s">
        <v>112</v>
      </c>
    </row>
    <row r="16" spans="1:2" ht="30.75">
      <c r="B16" s="81" t="s">
        <v>172</v>
      </c>
    </row>
    <row r="17" spans="1:2" ht="48" customHeight="1">
      <c r="B17" s="81" t="s">
        <v>173</v>
      </c>
    </row>
    <row r="18" spans="1:2" ht="15.75" customHeight="1">
      <c r="B18" s="81" t="s">
        <v>113</v>
      </c>
    </row>
    <row r="19" spans="1:2" ht="8.1" customHeight="1"/>
    <row r="20" spans="1:2" ht="15.75" customHeight="1">
      <c r="A20" s="98" t="s">
        <v>84</v>
      </c>
    </row>
    <row r="21" spans="1:2" ht="15.75" customHeight="1">
      <c r="B21" s="81" t="s">
        <v>128</v>
      </c>
    </row>
    <row r="22" spans="1:2" ht="15.75" customHeight="1">
      <c r="B22" s="81" t="s">
        <v>114</v>
      </c>
    </row>
    <row r="23" spans="1:2" ht="15.75" customHeight="1">
      <c r="B23" s="81" t="s">
        <v>115</v>
      </c>
    </row>
    <row r="24" spans="1:2" ht="33" customHeight="1">
      <c r="B24" s="81" t="s">
        <v>116</v>
      </c>
    </row>
    <row r="25" spans="1:2" ht="15.75" customHeight="1">
      <c r="B25" s="81" t="s">
        <v>117</v>
      </c>
    </row>
    <row r="26" spans="1:2" ht="15.75" customHeight="1">
      <c r="B26" s="81" t="s">
        <v>120</v>
      </c>
    </row>
  </sheetData>
  <phoneticPr fontId="29" type="noConversion"/>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showGridLines="0" zoomScale="110" zoomScaleNormal="110" workbookViewId="0"/>
  </sheetViews>
  <sheetFormatPr defaultColWidth="9.140625" defaultRowHeight="12.75" outlineLevelRow="1"/>
  <cols>
    <col min="1" max="1" width="9.7109375" customWidth="1"/>
    <col min="2" max="2" width="83.7109375" customWidth="1"/>
  </cols>
  <sheetData>
    <row r="1" spans="1:2">
      <c r="A1" s="85" t="s">
        <v>32</v>
      </c>
      <c r="B1" s="85" t="s">
        <v>61</v>
      </c>
    </row>
    <row r="2" spans="1:2" ht="18" customHeight="1">
      <c r="A2" s="53">
        <v>0</v>
      </c>
      <c r="B2" s="79" t="s">
        <v>34</v>
      </c>
    </row>
    <row r="3" spans="1:2" ht="18" customHeight="1">
      <c r="A3" s="53">
        <v>5</v>
      </c>
      <c r="B3" s="38" t="s">
        <v>62</v>
      </c>
    </row>
    <row r="4" spans="1:2" ht="18" customHeight="1">
      <c r="A4" s="53">
        <v>10</v>
      </c>
      <c r="B4" s="38" t="s">
        <v>63</v>
      </c>
    </row>
    <row r="5" spans="1:2" ht="18" customHeight="1">
      <c r="A5" s="53">
        <v>15</v>
      </c>
      <c r="B5" s="95" t="s">
        <v>64</v>
      </c>
    </row>
    <row r="6" spans="1:2" ht="18" customHeight="1">
      <c r="A6" s="53">
        <v>25</v>
      </c>
      <c r="B6" s="97" t="s">
        <v>17</v>
      </c>
    </row>
    <row r="8" spans="1:2">
      <c r="A8" s="85" t="s">
        <v>32</v>
      </c>
      <c r="B8" s="86" t="s">
        <v>60</v>
      </c>
    </row>
    <row r="9" spans="1:2">
      <c r="A9" s="53" t="s">
        <v>153</v>
      </c>
      <c r="B9" s="61" t="s">
        <v>174</v>
      </c>
    </row>
    <row r="10" spans="1:2" ht="45" customHeight="1">
      <c r="A10" s="53">
        <v>0</v>
      </c>
      <c r="B10" s="99" t="s">
        <v>209</v>
      </c>
    </row>
    <row r="11" spans="1:2" ht="45" customHeight="1">
      <c r="A11" s="53">
        <v>1</v>
      </c>
      <c r="B11" s="31" t="s">
        <v>33</v>
      </c>
    </row>
    <row r="12" spans="1:2" ht="45" customHeight="1">
      <c r="A12" s="53">
        <v>2</v>
      </c>
      <c r="B12" s="31" t="s">
        <v>155</v>
      </c>
    </row>
    <row r="13" spans="1:2" ht="45" customHeight="1">
      <c r="A13" s="53">
        <v>3</v>
      </c>
      <c r="B13" s="31" t="s">
        <v>65</v>
      </c>
    </row>
    <row r="14" spans="1:2" ht="45" customHeight="1">
      <c r="A14" s="53">
        <v>4</v>
      </c>
      <c r="B14" s="31" t="s">
        <v>37</v>
      </c>
    </row>
    <row r="15" spans="1:2" ht="45" customHeight="1">
      <c r="A15" s="53" t="s">
        <v>36</v>
      </c>
      <c r="B15" s="61" t="s">
        <v>175</v>
      </c>
    </row>
    <row r="18" spans="1:2" hidden="1" outlineLevel="1">
      <c r="A18" s="105" t="s">
        <v>103</v>
      </c>
    </row>
    <row r="19" spans="1:2" hidden="1" outlineLevel="1">
      <c r="B19" t="s">
        <v>218</v>
      </c>
    </row>
    <row r="20" spans="1:2" hidden="1" outlineLevel="1">
      <c r="B20" t="s">
        <v>219</v>
      </c>
    </row>
    <row r="21" spans="1:2" hidden="1" outlineLevel="1">
      <c r="B21" t="s">
        <v>220</v>
      </c>
    </row>
    <row r="22" spans="1:2" hidden="1" outlineLevel="1">
      <c r="B22" t="s">
        <v>221</v>
      </c>
    </row>
    <row r="23" spans="1:2" hidden="1" outlineLevel="1">
      <c r="B23" t="s">
        <v>222</v>
      </c>
    </row>
    <row r="24" spans="1:2" hidden="1" outlineLevel="1">
      <c r="B24" t="s">
        <v>223</v>
      </c>
    </row>
    <row r="25" spans="1:2" hidden="1" outlineLevel="1">
      <c r="B25" t="s">
        <v>224</v>
      </c>
    </row>
    <row r="26" spans="1:2" hidden="1" outlineLevel="1">
      <c r="B26" t="s">
        <v>225</v>
      </c>
    </row>
    <row r="27" spans="1:2" hidden="1" outlineLevel="1">
      <c r="B27" t="s">
        <v>226</v>
      </c>
    </row>
    <row r="28" spans="1:2" hidden="1" outlineLevel="1">
      <c r="B28" t="s">
        <v>227</v>
      </c>
    </row>
    <row r="29" spans="1:2" hidden="1" outlineLevel="1">
      <c r="B29" t="s">
        <v>228</v>
      </c>
    </row>
    <row r="30" spans="1:2" hidden="1" outlineLevel="1">
      <c r="B30" t="s">
        <v>229</v>
      </c>
    </row>
    <row r="31" spans="1:2" hidden="1" outlineLevel="1">
      <c r="B31" t="s">
        <v>230</v>
      </c>
    </row>
    <row r="32" spans="1:2" hidden="1" outlineLevel="1">
      <c r="B32" t="s">
        <v>231</v>
      </c>
    </row>
    <row r="33" spans="2:2" hidden="1" outlineLevel="1">
      <c r="B33" t="s">
        <v>232</v>
      </c>
    </row>
    <row r="34" spans="2:2" hidden="1" outlineLevel="1">
      <c r="B34" t="s">
        <v>233</v>
      </c>
    </row>
    <row r="35" spans="2:2" hidden="1" outlineLevel="1">
      <c r="B35" t="s">
        <v>234</v>
      </c>
    </row>
    <row r="36" spans="2:2" hidden="1" outlineLevel="1">
      <c r="B36" t="s">
        <v>235</v>
      </c>
    </row>
    <row r="37" spans="2:2" hidden="1" outlineLevel="1">
      <c r="B37" t="s">
        <v>236</v>
      </c>
    </row>
    <row r="38" spans="2:2" hidden="1" outlineLevel="1">
      <c r="B38" t="s">
        <v>237</v>
      </c>
    </row>
    <row r="39" spans="2:2" hidden="1" outlineLevel="1">
      <c r="B39" t="s">
        <v>238</v>
      </c>
    </row>
    <row r="40" spans="2:2" hidden="1" outlineLevel="1">
      <c r="B40" t="s">
        <v>239</v>
      </c>
    </row>
    <row r="41" spans="2:2" hidden="1" outlineLevel="1">
      <c r="B41" t="s">
        <v>240</v>
      </c>
    </row>
    <row r="42" spans="2:2" hidden="1" outlineLevel="1">
      <c r="B42" t="s">
        <v>241</v>
      </c>
    </row>
    <row r="43" spans="2:2" hidden="1" outlineLevel="1">
      <c r="B43" t="s">
        <v>242</v>
      </c>
    </row>
    <row r="44" spans="2:2" hidden="1" outlineLevel="1">
      <c r="B44" t="s">
        <v>243</v>
      </c>
    </row>
    <row r="45" spans="2:2" hidden="1" outlineLevel="1">
      <c r="B45" t="s">
        <v>244</v>
      </c>
    </row>
    <row r="46" spans="2:2" hidden="1" outlineLevel="1">
      <c r="B46" t="s">
        <v>176</v>
      </c>
    </row>
    <row r="47" spans="2:2" hidden="1" outlineLevel="1">
      <c r="B47" t="s">
        <v>177</v>
      </c>
    </row>
    <row r="48" spans="2:2" hidden="1" outlineLevel="1">
      <c r="B48" t="s">
        <v>178</v>
      </c>
    </row>
    <row r="49" spans="2:2" hidden="1" outlineLevel="1">
      <c r="B49" t="s">
        <v>179</v>
      </c>
    </row>
    <row r="50" spans="2:2" hidden="1" outlineLevel="1">
      <c r="B50" t="s">
        <v>180</v>
      </c>
    </row>
    <row r="51" spans="2:2" hidden="1" outlineLevel="1">
      <c r="B51" t="s">
        <v>181</v>
      </c>
    </row>
    <row r="52" spans="2:2" hidden="1" outlineLevel="1">
      <c r="B52" t="s">
        <v>95</v>
      </c>
    </row>
    <row r="53" spans="2:2" collapsed="1"/>
  </sheetData>
  <phoneticPr fontId="29" type="noConversion"/>
  <conditionalFormatting sqref="I52">
    <cfRule type="expression" priority="1">
      <formula>$B$4</formula>
    </cfRule>
  </conditionalFormatting>
  <conditionalFormatting sqref="A13">
    <cfRule type="colorScale" priority="15">
      <colorScale>
        <cfvo type="num" val="0"/>
        <cfvo type="num" val="2"/>
        <cfvo type="num" val="4"/>
        <color rgb="FFFF0000"/>
        <color rgb="FFFFFF00"/>
        <color rgb="FF00B050"/>
      </colorScale>
    </cfRule>
  </conditionalFormatting>
  <conditionalFormatting sqref="A14">
    <cfRule type="colorScale" priority="14">
      <colorScale>
        <cfvo type="num" val="0"/>
        <cfvo type="num" val="2"/>
        <cfvo type="num" val="4"/>
        <color rgb="FFFF0000"/>
        <color rgb="FFFFFF00"/>
        <color rgb="FF00B050"/>
      </colorScale>
    </cfRule>
  </conditionalFormatting>
  <conditionalFormatting sqref="A12">
    <cfRule type="colorScale" priority="13">
      <colorScale>
        <cfvo type="num" val="0"/>
        <cfvo type="num" val="2"/>
        <cfvo type="num" val="4"/>
        <color rgb="FFFF0000"/>
        <color rgb="FFFFFF00"/>
        <color rgb="FF00B050"/>
      </colorScale>
    </cfRule>
  </conditionalFormatting>
  <conditionalFormatting sqref="A10">
    <cfRule type="colorScale" priority="12">
      <colorScale>
        <cfvo type="num" val="0"/>
        <cfvo type="num" val="2"/>
        <cfvo type="num" val="4"/>
        <color rgb="FFFF0000"/>
        <color rgb="FFFFFF00"/>
        <color rgb="FF00B050"/>
      </colorScale>
    </cfRule>
  </conditionalFormatting>
  <conditionalFormatting sqref="A11">
    <cfRule type="colorScale" priority="11">
      <colorScale>
        <cfvo type="num" val="0"/>
        <cfvo type="num" val="2"/>
        <cfvo type="num" val="4"/>
        <color rgb="FFFF0000"/>
        <color rgb="FFFFFF00"/>
        <color rgb="FF00B050"/>
      </colorScale>
    </cfRule>
  </conditionalFormatting>
  <conditionalFormatting sqref="A2">
    <cfRule type="colorScale" priority="10">
      <colorScale>
        <cfvo type="num" val="0"/>
        <cfvo type="num" val="16"/>
        <cfvo type="num" val="24"/>
        <color rgb="FFFF0000"/>
        <color rgb="FFFFFF00"/>
        <color rgb="FF00B050"/>
      </colorScale>
    </cfRule>
  </conditionalFormatting>
  <conditionalFormatting sqref="A3">
    <cfRule type="colorScale" priority="5">
      <colorScale>
        <cfvo type="num" val="0"/>
        <cfvo type="num" val="16"/>
        <cfvo type="num" val="24"/>
        <color rgb="FFFF0000"/>
        <color rgb="FFFFFF00"/>
        <color rgb="FF00B050"/>
      </colorScale>
    </cfRule>
  </conditionalFormatting>
  <conditionalFormatting sqref="A4">
    <cfRule type="colorScale" priority="4">
      <colorScale>
        <cfvo type="num" val="0"/>
        <cfvo type="num" val="16"/>
        <cfvo type="num" val="24"/>
        <color rgb="FFFF0000"/>
        <color rgb="FFFFFF00"/>
        <color rgb="FF00B050"/>
      </colorScale>
    </cfRule>
  </conditionalFormatting>
  <conditionalFormatting sqref="A5">
    <cfRule type="colorScale" priority="3">
      <colorScale>
        <cfvo type="num" val="0"/>
        <cfvo type="num" val="16"/>
        <cfvo type="num" val="24"/>
        <color rgb="FFFF0000"/>
        <color rgb="FFFFFF00"/>
        <color rgb="FF00B050"/>
      </colorScale>
    </cfRule>
  </conditionalFormatting>
  <conditionalFormatting sqref="A6">
    <cfRule type="colorScale" priority="2">
      <colorScale>
        <cfvo type="num" val="0"/>
        <cfvo type="num" val="16"/>
        <cfvo type="num" val="24"/>
        <color rgb="FFFF0000"/>
        <color rgb="FFFFFF00"/>
        <color rgb="FF00B050"/>
      </colorScale>
    </cfRule>
  </conditionalFormatting>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zoomScaleNormal="100" workbookViewId="0">
      <selection activeCell="B6" sqref="B6:C6"/>
    </sheetView>
  </sheetViews>
  <sheetFormatPr defaultColWidth="9.140625" defaultRowHeight="12.75"/>
  <cols>
    <col min="1" max="1" width="7.28515625" style="4" bestFit="1" customWidth="1"/>
    <col min="2" max="2" width="9.5703125" style="3" customWidth="1"/>
    <col min="3" max="3" width="13.42578125" style="3" customWidth="1"/>
    <col min="4" max="5" width="12.140625" style="3" customWidth="1"/>
    <col min="6" max="6" width="3.28515625" style="3" customWidth="1"/>
    <col min="7" max="7" width="11.5703125" style="3" customWidth="1"/>
    <col min="8" max="8" width="20.5703125" style="3" customWidth="1"/>
    <col min="9" max="9" width="18.85546875" style="3" customWidth="1"/>
    <col min="10" max="10" width="37.28515625" style="3" customWidth="1"/>
    <col min="11" max="11" width="10.140625" style="3" bestFit="1" customWidth="1"/>
    <col min="12" max="12" width="13.5703125" style="4" bestFit="1" customWidth="1"/>
    <col min="13" max="13" width="9.140625" customWidth="1"/>
    <col min="14" max="16384" width="9.140625" style="3"/>
  </cols>
  <sheetData>
    <row r="1" spans="1:17" s="14" customFormat="1" ht="18">
      <c r="B1" s="20"/>
      <c r="C1" s="20"/>
      <c r="D1" s="20"/>
      <c r="E1" s="20"/>
      <c r="G1" s="20"/>
      <c r="H1" s="20"/>
      <c r="I1" s="36" t="s">
        <v>96</v>
      </c>
      <c r="J1" s="20"/>
      <c r="K1" s="20"/>
      <c r="L1" s="20"/>
      <c r="M1" s="20"/>
      <c r="N1" s="20"/>
      <c r="O1" s="20"/>
      <c r="P1" s="20"/>
      <c r="Q1" s="20"/>
    </row>
    <row r="2" spans="1:17" ht="18">
      <c r="G2" s="191" t="s">
        <v>97</v>
      </c>
      <c r="H2" s="191"/>
      <c r="M2" s="3"/>
    </row>
    <row r="3" spans="1:17">
      <c r="M3" s="3"/>
    </row>
    <row r="4" spans="1:17">
      <c r="M4" s="3"/>
    </row>
    <row r="5" spans="1:17" ht="8.25" customHeight="1">
      <c r="M5" s="3"/>
    </row>
    <row r="6" spans="1:17" s="14" customFormat="1">
      <c r="A6" s="14" t="s">
        <v>44</v>
      </c>
      <c r="B6" s="189"/>
      <c r="C6" s="190"/>
      <c r="F6" s="24"/>
      <c r="G6" s="15"/>
      <c r="H6" s="15"/>
      <c r="I6" s="15"/>
      <c r="J6" s="15"/>
      <c r="K6" s="15"/>
    </row>
    <row r="7" spans="1:17" s="14" customFormat="1"/>
    <row r="8" spans="1:17" s="14" customFormat="1">
      <c r="A8" s="16" t="s">
        <v>49</v>
      </c>
      <c r="B8" s="17"/>
      <c r="C8" s="17"/>
      <c r="D8" s="17"/>
      <c r="E8" s="17"/>
      <c r="F8" s="17"/>
      <c r="G8" s="17"/>
      <c r="H8" s="17"/>
      <c r="I8" s="17"/>
      <c r="J8" s="22"/>
      <c r="K8" s="22"/>
      <c r="L8" s="22"/>
      <c r="M8" s="18"/>
    </row>
    <row r="9" spans="1:17" s="14" customFormat="1" ht="6.75" customHeight="1"/>
    <row r="10" spans="1:17" s="14" customFormat="1">
      <c r="A10" s="14" t="s">
        <v>50</v>
      </c>
      <c r="C10" s="180"/>
      <c r="D10" s="181"/>
      <c r="E10" s="181"/>
      <c r="F10" s="181"/>
      <c r="G10" s="181"/>
      <c r="H10" s="181"/>
      <c r="I10" s="182"/>
    </row>
    <row r="11" spans="1:17" s="14" customFormat="1" ht="6.75" customHeight="1"/>
    <row r="12" spans="1:17" s="14" customFormat="1">
      <c r="A12" s="14" t="s">
        <v>51</v>
      </c>
      <c r="C12" s="180"/>
      <c r="D12" s="181"/>
      <c r="E12" s="181"/>
      <c r="F12" s="181"/>
      <c r="G12" s="181"/>
      <c r="H12" s="181"/>
      <c r="I12" s="182"/>
    </row>
    <row r="13" spans="1:17" s="14" customFormat="1" ht="6.75" customHeight="1"/>
    <row r="14" spans="1:17" s="14" customFormat="1">
      <c r="A14" s="14" t="s">
        <v>52</v>
      </c>
      <c r="C14" s="195"/>
      <c r="D14" s="196"/>
      <c r="E14" s="196"/>
      <c r="F14" s="196"/>
      <c r="G14" s="196"/>
      <c r="H14" s="196"/>
      <c r="I14" s="197"/>
    </row>
    <row r="15" spans="1:17" s="14" customFormat="1" ht="6.75" customHeight="1"/>
    <row r="16" spans="1:17" s="14" customFormat="1">
      <c r="A16" s="14" t="s">
        <v>53</v>
      </c>
      <c r="C16" s="183"/>
      <c r="D16" s="184"/>
      <c r="E16" s="185"/>
      <c r="F16" s="25"/>
      <c r="G16" s="14" t="s">
        <v>55</v>
      </c>
      <c r="H16" s="176"/>
      <c r="I16" s="178"/>
    </row>
    <row r="17" spans="1:11" s="14" customFormat="1" ht="6.75" customHeight="1">
      <c r="C17" s="89"/>
      <c r="D17" s="89"/>
      <c r="E17" s="89"/>
    </row>
    <row r="18" spans="1:11" s="14" customFormat="1">
      <c r="A18" s="14" t="s">
        <v>54</v>
      </c>
      <c r="C18" s="183"/>
      <c r="D18" s="184"/>
      <c r="E18" s="185"/>
      <c r="F18" s="25"/>
      <c r="G18" s="14" t="s">
        <v>56</v>
      </c>
      <c r="H18" s="176"/>
      <c r="I18" s="178"/>
    </row>
    <row r="19" spans="1:11" s="14" customFormat="1">
      <c r="J19" s="15"/>
      <c r="K19" s="15"/>
    </row>
    <row r="20" spans="1:11" s="14" customFormat="1">
      <c r="A20" s="194" t="s">
        <v>57</v>
      </c>
      <c r="B20" s="194"/>
      <c r="C20" s="194"/>
      <c r="D20" s="194"/>
      <c r="E20" s="194"/>
      <c r="F20" s="194"/>
      <c r="G20" s="194"/>
      <c r="H20" s="194"/>
      <c r="I20" s="194"/>
      <c r="J20" s="23"/>
      <c r="K20" s="15"/>
    </row>
    <row r="21" spans="1:11" s="14" customFormat="1" ht="6.75" customHeight="1"/>
    <row r="22" spans="1:11" s="14" customFormat="1">
      <c r="A22" s="14" t="s">
        <v>45</v>
      </c>
      <c r="B22" s="176"/>
      <c r="C22" s="177"/>
      <c r="D22" s="177"/>
      <c r="E22" s="177"/>
      <c r="F22" s="177"/>
      <c r="G22" s="177"/>
      <c r="H22" s="177"/>
      <c r="I22" s="178"/>
      <c r="K22" s="15"/>
    </row>
    <row r="23" spans="1:11" s="14" customFormat="1" ht="6.75" customHeight="1">
      <c r="B23" s="55"/>
      <c r="C23" s="55"/>
      <c r="D23" s="55"/>
      <c r="E23" s="55"/>
      <c r="F23" s="55"/>
      <c r="G23" s="55"/>
      <c r="H23" s="55"/>
      <c r="I23" s="55"/>
    </row>
    <row r="24" spans="1:11" s="14" customFormat="1">
      <c r="A24" s="14" t="s">
        <v>46</v>
      </c>
      <c r="B24" s="176"/>
      <c r="C24" s="177"/>
      <c r="D24" s="177"/>
      <c r="E24" s="177"/>
      <c r="F24" s="177"/>
      <c r="G24" s="177"/>
      <c r="H24" s="177"/>
      <c r="I24" s="178"/>
      <c r="K24" s="15"/>
    </row>
    <row r="25" spans="1:11" s="14" customFormat="1" ht="6.75" customHeight="1">
      <c r="B25" s="55"/>
      <c r="C25" s="55"/>
      <c r="D25" s="55"/>
      <c r="E25" s="55"/>
      <c r="F25" s="55"/>
      <c r="G25" s="55"/>
      <c r="H25" s="55"/>
      <c r="I25" s="55"/>
    </row>
    <row r="26" spans="1:11" s="14" customFormat="1">
      <c r="A26" s="14" t="s">
        <v>47</v>
      </c>
      <c r="B26" s="192"/>
      <c r="C26" s="177"/>
      <c r="D26" s="177"/>
      <c r="E26" s="177"/>
      <c r="F26" s="177"/>
      <c r="G26" s="177"/>
      <c r="H26" s="177"/>
      <c r="I26" s="178"/>
      <c r="K26" s="15"/>
    </row>
    <row r="27" spans="1:11" s="14" customFormat="1" ht="6.75" customHeight="1">
      <c r="B27" s="55"/>
      <c r="C27" s="55"/>
      <c r="D27" s="55"/>
      <c r="E27" s="55"/>
      <c r="F27" s="55"/>
      <c r="G27" s="55"/>
      <c r="H27" s="55"/>
      <c r="I27" s="55"/>
    </row>
    <row r="28" spans="1:11" s="14" customFormat="1" ht="12.75" customHeight="1">
      <c r="A28" s="14" t="s">
        <v>48</v>
      </c>
      <c r="B28" s="193"/>
      <c r="C28" s="177"/>
      <c r="D28" s="177"/>
      <c r="E28" s="177"/>
      <c r="F28" s="177"/>
      <c r="G28" s="177"/>
      <c r="H28" s="177"/>
      <c r="I28" s="178"/>
      <c r="K28" s="15"/>
    </row>
    <row r="29" spans="1:11" s="14" customFormat="1">
      <c r="J29" s="15"/>
      <c r="K29" s="15"/>
    </row>
    <row r="30" spans="1:11" s="14" customFormat="1">
      <c r="A30" s="16" t="s">
        <v>58</v>
      </c>
      <c r="B30" s="17"/>
      <c r="C30" s="17"/>
      <c r="D30" s="17"/>
      <c r="E30" s="17"/>
      <c r="F30" s="17"/>
      <c r="G30" s="17"/>
      <c r="H30" s="17"/>
      <c r="I30" s="17"/>
      <c r="J30" s="22"/>
      <c r="K30" s="18"/>
    </row>
    <row r="31" spans="1:11" s="14" customFormat="1" ht="6.75" customHeight="1"/>
    <row r="32" spans="1:11" s="14" customFormat="1" ht="12.75" customHeight="1">
      <c r="A32" s="14" t="s">
        <v>45</v>
      </c>
      <c r="B32" s="188"/>
      <c r="C32" s="177"/>
      <c r="D32" s="177"/>
      <c r="E32" s="178"/>
      <c r="F32" s="26"/>
      <c r="G32" s="14" t="s">
        <v>47</v>
      </c>
      <c r="H32" s="186"/>
      <c r="I32" s="178"/>
      <c r="J32" s="21"/>
      <c r="K32" s="19"/>
    </row>
    <row r="33" spans="1:13" s="14" customFormat="1" ht="6.75" customHeight="1">
      <c r="B33" s="55"/>
      <c r="C33" s="55"/>
      <c r="D33" s="55"/>
      <c r="E33" s="55"/>
      <c r="F33" s="15"/>
      <c r="H33" s="93"/>
    </row>
    <row r="34" spans="1:13" s="14" customFormat="1" ht="12.75" customHeight="1">
      <c r="A34" s="14" t="s">
        <v>46</v>
      </c>
      <c r="B34" s="188"/>
      <c r="C34" s="177"/>
      <c r="D34" s="177"/>
      <c r="E34" s="178"/>
      <c r="F34" s="26"/>
      <c r="G34" s="14" t="s">
        <v>48</v>
      </c>
      <c r="H34" s="187"/>
      <c r="I34" s="178"/>
      <c r="J34" s="21"/>
      <c r="K34" s="19"/>
    </row>
    <row r="35" spans="1:13" s="14" customFormat="1" ht="6.75" customHeight="1"/>
    <row r="36" spans="1:13" s="14" customFormat="1">
      <c r="A36" s="16" t="s">
        <v>59</v>
      </c>
      <c r="B36" s="17"/>
      <c r="C36" s="17"/>
      <c r="D36" s="17"/>
      <c r="E36" s="17"/>
      <c r="F36" s="17"/>
      <c r="G36" s="17"/>
      <c r="H36" s="17"/>
      <c r="I36" s="17"/>
      <c r="J36" s="22"/>
      <c r="K36" s="18"/>
    </row>
    <row r="37" spans="1:13" s="14" customFormat="1" ht="6.75" customHeight="1"/>
    <row r="38" spans="1:13" s="14" customFormat="1" ht="12.75" customHeight="1">
      <c r="A38" s="176"/>
      <c r="B38" s="177"/>
      <c r="C38" s="177"/>
      <c r="D38" s="177"/>
      <c r="E38" s="178"/>
      <c r="F38" s="21"/>
      <c r="G38" s="176"/>
      <c r="H38" s="177"/>
      <c r="I38" s="178"/>
      <c r="J38" s="21"/>
      <c r="K38" s="19"/>
    </row>
    <row r="39" spans="1:13" s="14" customFormat="1" ht="6.75" customHeight="1">
      <c r="A39" s="25"/>
      <c r="B39" s="25"/>
      <c r="C39" s="25"/>
      <c r="D39" s="25"/>
      <c r="E39" s="25"/>
      <c r="F39" s="25"/>
      <c r="G39" s="25"/>
      <c r="H39" s="25"/>
      <c r="I39" s="25"/>
    </row>
    <row r="40" spans="1:13" s="14" customFormat="1" ht="12.75" customHeight="1">
      <c r="A40" s="176"/>
      <c r="B40" s="177"/>
      <c r="C40" s="177"/>
      <c r="D40" s="177"/>
      <c r="E40" s="178"/>
      <c r="F40" s="21"/>
      <c r="G40" s="176"/>
      <c r="H40" s="177"/>
      <c r="I40" s="178"/>
      <c r="J40" s="21"/>
      <c r="K40" s="19"/>
    </row>
    <row r="41" spans="1:13" s="14" customFormat="1" ht="6.75" customHeight="1">
      <c r="A41" s="25"/>
      <c r="B41" s="25"/>
      <c r="C41" s="25"/>
      <c r="D41" s="25"/>
      <c r="E41" s="25"/>
      <c r="F41" s="25"/>
      <c r="G41" s="25"/>
      <c r="H41" s="25"/>
      <c r="I41" s="25"/>
    </row>
    <row r="42" spans="1:13" s="14" customFormat="1" ht="12.75" customHeight="1">
      <c r="A42" s="173"/>
      <c r="B42" s="174"/>
      <c r="C42" s="174"/>
      <c r="D42" s="174"/>
      <c r="E42" s="175"/>
      <c r="F42" s="21"/>
      <c r="G42" s="176"/>
      <c r="H42" s="177"/>
      <c r="I42" s="178"/>
      <c r="J42" s="21"/>
      <c r="K42" s="19"/>
    </row>
    <row r="43" spans="1:13" s="14" customFormat="1" ht="6.75" customHeight="1">
      <c r="A43" s="25"/>
      <c r="B43" s="25"/>
      <c r="C43" s="25"/>
      <c r="D43" s="25"/>
      <c r="E43" s="25"/>
      <c r="F43" s="25"/>
      <c r="G43" s="25"/>
      <c r="H43" s="25"/>
      <c r="I43" s="25"/>
    </row>
    <row r="44" spans="1:13" s="14" customFormat="1" ht="12.75" customHeight="1">
      <c r="A44" s="173"/>
      <c r="B44" s="174"/>
      <c r="C44" s="174"/>
      <c r="D44" s="174"/>
      <c r="E44" s="175"/>
      <c r="F44" s="21"/>
      <c r="G44" s="106"/>
      <c r="H44" s="107"/>
      <c r="I44" s="108"/>
      <c r="J44" s="21"/>
      <c r="K44" s="19"/>
    </row>
    <row r="45" spans="1:13" s="14" customFormat="1" ht="6.75" customHeight="1">
      <c r="A45" s="25"/>
      <c r="B45" s="25"/>
      <c r="C45" s="25"/>
      <c r="D45" s="25"/>
      <c r="E45" s="25"/>
      <c r="F45" s="25"/>
      <c r="G45" s="25"/>
      <c r="H45" s="25"/>
      <c r="I45" s="25"/>
    </row>
    <row r="46" spans="1:13" s="14" customFormat="1" ht="12.75" customHeight="1">
      <c r="A46" s="173"/>
      <c r="B46" s="174"/>
      <c r="C46" s="174"/>
      <c r="D46" s="174"/>
      <c r="E46" s="175"/>
      <c r="F46" s="21"/>
      <c r="G46" s="176"/>
      <c r="H46" s="177"/>
      <c r="I46" s="178"/>
      <c r="J46" s="21"/>
      <c r="K46" s="19"/>
    </row>
    <row r="47" spans="1:13">
      <c r="M47" s="3"/>
    </row>
    <row r="48" spans="1:13">
      <c r="A48" s="3"/>
      <c r="B48" s="88"/>
      <c r="C48" s="90" t="s">
        <v>186</v>
      </c>
      <c r="D48" s="91" t="s">
        <v>187</v>
      </c>
      <c r="E48" s="92" t="s">
        <v>188</v>
      </c>
      <c r="F48" s="8"/>
      <c r="G48" s="179" t="s">
        <v>105</v>
      </c>
      <c r="H48" s="179"/>
      <c r="I48" s="179"/>
      <c r="K48" s="5"/>
      <c r="L48" s="3"/>
      <c r="M48" s="3"/>
    </row>
    <row r="49" spans="1:13" ht="27.75" customHeight="1">
      <c r="A49" s="172" t="s">
        <v>167</v>
      </c>
      <c r="B49" s="172"/>
      <c r="C49" s="62" t="s">
        <v>182</v>
      </c>
      <c r="D49" s="62" t="s">
        <v>183</v>
      </c>
      <c r="E49" s="62" t="s">
        <v>185</v>
      </c>
      <c r="F49" s="8"/>
      <c r="G49" s="170" t="s">
        <v>167</v>
      </c>
      <c r="H49" s="170"/>
      <c r="I49" s="57">
        <f>Assessment!F46</f>
        <v>0</v>
      </c>
      <c r="K49" s="5"/>
      <c r="L49" s="3"/>
      <c r="M49" s="3"/>
    </row>
    <row r="50" spans="1:13" ht="27.75" customHeight="1">
      <c r="A50" s="172" t="s">
        <v>191</v>
      </c>
      <c r="B50" s="172"/>
      <c r="C50" s="87">
        <v>0</v>
      </c>
      <c r="D50" s="87" t="s">
        <v>184</v>
      </c>
      <c r="E50" s="87" t="s">
        <v>36</v>
      </c>
      <c r="F50" s="8"/>
      <c r="G50" s="170" t="s">
        <v>191</v>
      </c>
      <c r="H50" s="170"/>
      <c r="I50" s="52">
        <f>COUNTIFS(Assessment!G12:G36,1) + COUNTIFS(Assessment!G12:G36,2)</f>
        <v>0</v>
      </c>
      <c r="K50" s="5"/>
      <c r="L50" s="3"/>
      <c r="M50" s="3"/>
    </row>
    <row r="51" spans="1:13" ht="27.75" customHeight="1">
      <c r="A51" s="172" t="s">
        <v>192</v>
      </c>
      <c r="B51" s="172"/>
      <c r="C51" s="87">
        <v>0</v>
      </c>
      <c r="D51" s="87" t="s">
        <v>36</v>
      </c>
      <c r="E51" s="87" t="s">
        <v>184</v>
      </c>
      <c r="F51" s="8"/>
      <c r="G51" s="170" t="s">
        <v>192</v>
      </c>
      <c r="H51" s="170"/>
      <c r="I51" s="52">
        <f>COUNTIFS(Assessment!G12:G36,0)</f>
        <v>0</v>
      </c>
      <c r="M51" s="3"/>
    </row>
    <row r="52" spans="1:13" ht="27.75" customHeight="1">
      <c r="A52" s="172" t="s">
        <v>87</v>
      </c>
      <c r="B52" s="172"/>
      <c r="C52" s="87" t="s">
        <v>189</v>
      </c>
      <c r="D52" s="87" t="s">
        <v>190</v>
      </c>
      <c r="E52" s="87" t="s">
        <v>34</v>
      </c>
      <c r="F52" s="8"/>
      <c r="G52" s="171" t="s">
        <v>87</v>
      </c>
      <c r="H52" s="171"/>
      <c r="I52" s="96" t="str">
        <f>VLOOKUP(Assessment!G11,'Scoring Criteria'!$A$1:$B$6,2)</f>
        <v>None</v>
      </c>
      <c r="M52" s="3"/>
    </row>
    <row r="54" spans="1:13" ht="13.5" thickBot="1">
      <c r="A54" s="169" t="s">
        <v>67</v>
      </c>
      <c r="B54" s="169"/>
      <c r="C54" s="169"/>
      <c r="D54" s="169"/>
      <c r="E54" s="169"/>
      <c r="F54" s="169"/>
      <c r="G54" s="169"/>
      <c r="H54" s="169"/>
      <c r="I54" s="9" t="s">
        <v>66</v>
      </c>
    </row>
    <row r="55" spans="1:13" ht="81" customHeight="1" thickBot="1">
      <c r="A55" s="166"/>
      <c r="B55" s="167"/>
      <c r="C55" s="167"/>
      <c r="D55" s="167"/>
      <c r="E55" s="167"/>
      <c r="F55" s="167"/>
      <c r="G55" s="167"/>
      <c r="H55" s="168"/>
      <c r="I55" s="7"/>
    </row>
  </sheetData>
  <mergeCells count="38">
    <mergeCell ref="B6:C6"/>
    <mergeCell ref="G2:H2"/>
    <mergeCell ref="B26:I26"/>
    <mergeCell ref="B28:I28"/>
    <mergeCell ref="A20:I20"/>
    <mergeCell ref="B22:I22"/>
    <mergeCell ref="H16:I16"/>
    <mergeCell ref="H18:I18"/>
    <mergeCell ref="B24:I24"/>
    <mergeCell ref="C14:I14"/>
    <mergeCell ref="C16:E16"/>
    <mergeCell ref="A38:E38"/>
    <mergeCell ref="G38:I38"/>
    <mergeCell ref="G42:I42"/>
    <mergeCell ref="C10:I10"/>
    <mergeCell ref="C12:I12"/>
    <mergeCell ref="G40:I40"/>
    <mergeCell ref="A40:E40"/>
    <mergeCell ref="C18:E18"/>
    <mergeCell ref="H32:I32"/>
    <mergeCell ref="H34:I34"/>
    <mergeCell ref="B32:E32"/>
    <mergeCell ref="B34:E34"/>
    <mergeCell ref="A46:E46"/>
    <mergeCell ref="G46:I46"/>
    <mergeCell ref="G48:I48"/>
    <mergeCell ref="A44:E44"/>
    <mergeCell ref="A42:E42"/>
    <mergeCell ref="A55:H55"/>
    <mergeCell ref="A54:H54"/>
    <mergeCell ref="G49:H49"/>
    <mergeCell ref="G50:H50"/>
    <mergeCell ref="G51:H51"/>
    <mergeCell ref="G52:H52"/>
    <mergeCell ref="A49:B49"/>
    <mergeCell ref="A50:B50"/>
    <mergeCell ref="A51:B51"/>
    <mergeCell ref="A52:B52"/>
  </mergeCells>
  <phoneticPr fontId="29" type="noConversion"/>
  <conditionalFormatting sqref="I55">
    <cfRule type="cellIs" dxfId="40" priority="46" operator="equal">
      <formula>"R"</formula>
    </cfRule>
    <cfRule type="cellIs" dxfId="39" priority="47" operator="equal">
      <formula>"Y"</formula>
    </cfRule>
    <cfRule type="cellIs" dxfId="38" priority="48" operator="equal">
      <formula>"G"</formula>
    </cfRule>
  </conditionalFormatting>
  <conditionalFormatting sqref="I49">
    <cfRule type="cellIs" dxfId="37" priority="43" operator="lessThan">
      <formula>60%</formula>
    </cfRule>
    <cfRule type="cellIs" dxfId="36" priority="44" operator="between">
      <formula>79.99%</formula>
      <formula>60%</formula>
    </cfRule>
    <cfRule type="cellIs" dxfId="35" priority="45" operator="greaterThan">
      <formula>79.99%</formula>
    </cfRule>
  </conditionalFormatting>
  <conditionalFormatting sqref="I50">
    <cfRule type="cellIs" dxfId="34" priority="40" operator="equal">
      <formula>0</formula>
    </cfRule>
    <cfRule type="cellIs" dxfId="33" priority="42" operator="greaterThan">
      <formula>0</formula>
    </cfRule>
  </conditionalFormatting>
  <conditionalFormatting sqref="I51">
    <cfRule type="cellIs" dxfId="32" priority="31" operator="greaterThan">
      <formula>0</formula>
    </cfRule>
    <cfRule type="cellIs" dxfId="31" priority="32" operator="equal">
      <formula>0</formula>
    </cfRule>
  </conditionalFormatting>
  <conditionalFormatting sqref="I52">
    <cfRule type="cellIs" dxfId="30" priority="6" operator="equal">
      <formula>25</formula>
    </cfRule>
    <cfRule type="cellIs" dxfId="29" priority="7" operator="equal">
      <formula>15</formula>
    </cfRule>
    <cfRule type="cellIs" dxfId="28" priority="8" operator="equal">
      <formula>10</formula>
    </cfRule>
    <cfRule type="cellIs" dxfId="27" priority="9" operator="equal">
      <formula>5</formula>
    </cfRule>
    <cfRule type="cellIs" dxfId="26" priority="10" operator="equal">
      <formula>0</formula>
    </cfRule>
  </conditionalFormatting>
  <conditionalFormatting sqref="I52">
    <cfRule type="cellIs" dxfId="25" priority="1" operator="equal">
      <formula>"TS16949"</formula>
    </cfRule>
    <cfRule type="cellIs" dxfId="24" priority="2" operator="equal">
      <formula>"ISO9001 - TS16949 planned"</formula>
    </cfRule>
    <cfRule type="cellIs" dxfId="23" priority="3" operator="equal">
      <formula>"ISO9001 - TS16949 not planned"</formula>
    </cfRule>
    <cfRule type="cellIs" dxfId="22" priority="4" operator="equal">
      <formula>"None - ISO9001 planned"</formula>
    </cfRule>
    <cfRule type="cellIs" dxfId="21" priority="5" operator="equal">
      <formula>"None"</formula>
    </cfRule>
  </conditionalFormatting>
  <conditionalFormatting sqref="I52">
    <cfRule type="colorScale" priority="11">
      <colorScale>
        <cfvo type="num" val="0"/>
        <cfvo type="num" val="16"/>
        <cfvo type="num" val="24"/>
        <color rgb="FFFF0000"/>
        <color rgb="FFFFFF00"/>
        <color rgb="FF00B050"/>
      </colorScale>
    </cfRule>
  </conditionalFormatting>
  <dataValidations count="1">
    <dataValidation type="list" allowBlank="1" showInputMessage="1" showErrorMessage="1" sqref="I55">
      <formula1>"R, Y, G"</formula1>
    </dataValidation>
  </dataValidations>
  <pageMargins left="0.25" right="0.25" top="0.5" bottom="0.5" header="0.3" footer="0.3"/>
  <pageSetup scale="95" orientation="portrait" r:id="rId1"/>
  <ignoredErrors>
    <ignoredError sqref="I50:I5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tabSelected="1" view="pageBreakPreview" zoomScaleNormal="90" zoomScaleSheetLayoutView="100" workbookViewId="0">
      <selection activeCell="E6" sqref="E6"/>
    </sheetView>
  </sheetViews>
  <sheetFormatPr defaultColWidth="9.140625" defaultRowHeight="12.75"/>
  <cols>
    <col min="1" max="1" width="7.28515625" style="29" customWidth="1"/>
    <col min="2" max="2" width="11.85546875" style="29" customWidth="1"/>
    <col min="3" max="3" width="25.28515625" style="28" customWidth="1"/>
    <col min="4" max="4" width="70.5703125" style="27" customWidth="1"/>
    <col min="5" max="5" width="94" style="3" customWidth="1"/>
    <col min="6" max="6" width="10.5703125" style="3" customWidth="1"/>
    <col min="7" max="7" width="10.5703125" style="4" customWidth="1"/>
    <col min="8" max="16384" width="9.140625" style="3"/>
  </cols>
  <sheetData>
    <row r="1" spans="1:11" s="14" customFormat="1" ht="18">
      <c r="A1" s="20"/>
      <c r="B1" s="20"/>
      <c r="C1" s="198" t="str">
        <f>Summary!I1</f>
        <v>Supplier Quality System Assessment Survey (SAS)</v>
      </c>
      <c r="D1" s="198"/>
      <c r="E1" s="198"/>
      <c r="F1" s="198"/>
      <c r="G1" s="198"/>
      <c r="H1" s="20"/>
      <c r="I1" s="20"/>
      <c r="J1" s="20"/>
      <c r="K1" s="20"/>
    </row>
    <row r="2" spans="1:11" ht="18">
      <c r="C2" s="198" t="s">
        <v>98</v>
      </c>
      <c r="D2" s="198"/>
      <c r="E2" s="198"/>
      <c r="F2" s="198"/>
      <c r="G2" s="198"/>
    </row>
    <row r="6" spans="1:11" s="14" customFormat="1">
      <c r="C6" s="30" t="s">
        <v>74</v>
      </c>
      <c r="D6" s="39">
        <f>Summary!B6</f>
        <v>0</v>
      </c>
    </row>
    <row r="7" spans="1:11" s="14" customFormat="1">
      <c r="C7" s="30" t="s">
        <v>75</v>
      </c>
      <c r="D7" s="54">
        <f>Summary!C10</f>
        <v>0</v>
      </c>
    </row>
    <row r="8" spans="1:11" s="14" customFormat="1">
      <c r="A8" s="30"/>
      <c r="B8" s="30"/>
      <c r="C8" s="40" t="s">
        <v>76</v>
      </c>
      <c r="D8" s="54">
        <f>Summary!C16</f>
        <v>0</v>
      </c>
    </row>
    <row r="10" spans="1:11" s="69" customFormat="1" ht="25.5">
      <c r="A10" s="66" t="s">
        <v>40</v>
      </c>
      <c r="B10" s="84" t="s">
        <v>166</v>
      </c>
      <c r="C10" s="67" t="s">
        <v>38</v>
      </c>
      <c r="D10" s="67" t="s">
        <v>42</v>
      </c>
      <c r="E10" s="67" t="s">
        <v>39</v>
      </c>
      <c r="F10" s="66" t="s">
        <v>41</v>
      </c>
      <c r="G10" s="68" t="s">
        <v>35</v>
      </c>
    </row>
    <row r="11" spans="1:11" s="6" customFormat="1" ht="60" customHeight="1">
      <c r="A11" s="11">
        <v>1</v>
      </c>
      <c r="B11" s="11">
        <v>4</v>
      </c>
      <c r="C11" s="94" t="s">
        <v>16</v>
      </c>
      <c r="D11" s="110" t="s">
        <v>247</v>
      </c>
      <c r="E11" s="101"/>
      <c r="F11" s="10">
        <v>25</v>
      </c>
      <c r="G11" s="100"/>
    </row>
    <row r="12" spans="1:11" s="6" customFormat="1" ht="60" customHeight="1">
      <c r="A12" s="11">
        <v>2</v>
      </c>
      <c r="B12" s="11" t="s">
        <v>0</v>
      </c>
      <c r="C12" s="94" t="s">
        <v>121</v>
      </c>
      <c r="D12" s="110" t="s">
        <v>169</v>
      </c>
      <c r="E12" s="103"/>
      <c r="F12" s="10">
        <f t="shared" ref="F12:F31" si="0">IF(G12="NA","NA",4)</f>
        <v>4</v>
      </c>
      <c r="G12" s="53"/>
    </row>
    <row r="13" spans="1:11" s="6" customFormat="1" ht="60" customHeight="1">
      <c r="A13" s="11">
        <v>3</v>
      </c>
      <c r="B13" s="11" t="s">
        <v>196</v>
      </c>
      <c r="C13" s="94" t="s">
        <v>195</v>
      </c>
      <c r="D13" s="110" t="s">
        <v>164</v>
      </c>
      <c r="E13" s="102"/>
      <c r="F13" s="10">
        <v>4</v>
      </c>
      <c r="G13" s="53"/>
    </row>
    <row r="14" spans="1:11" s="6" customFormat="1" ht="60" customHeight="1">
      <c r="A14" s="11">
        <v>4</v>
      </c>
      <c r="B14" s="11" t="s">
        <v>197</v>
      </c>
      <c r="C14" s="94" t="s">
        <v>30</v>
      </c>
      <c r="D14" s="110" t="s">
        <v>248</v>
      </c>
      <c r="E14" s="117"/>
      <c r="F14" s="10">
        <f t="shared" si="0"/>
        <v>4</v>
      </c>
      <c r="G14" s="53"/>
    </row>
    <row r="15" spans="1:11" s="6" customFormat="1" ht="60" customHeight="1">
      <c r="A15" s="11">
        <v>5</v>
      </c>
      <c r="B15" s="11" t="s">
        <v>1</v>
      </c>
      <c r="C15" s="94" t="s">
        <v>92</v>
      </c>
      <c r="D15" s="110" t="s">
        <v>168</v>
      </c>
      <c r="E15" s="101"/>
      <c r="F15" s="10">
        <f t="shared" si="0"/>
        <v>4</v>
      </c>
      <c r="G15" s="53"/>
    </row>
    <row r="16" spans="1:11" s="6" customFormat="1" ht="60" customHeight="1">
      <c r="A16" s="11">
        <v>6</v>
      </c>
      <c r="B16" s="11" t="s">
        <v>198</v>
      </c>
      <c r="C16" s="94" t="s">
        <v>122</v>
      </c>
      <c r="D16" s="110" t="s">
        <v>156</v>
      </c>
      <c r="E16" s="101"/>
      <c r="F16" s="10">
        <f t="shared" si="0"/>
        <v>4</v>
      </c>
      <c r="G16" s="53"/>
    </row>
    <row r="17" spans="1:7" s="6" customFormat="1" ht="60" customHeight="1">
      <c r="A17" s="11">
        <v>7</v>
      </c>
      <c r="B17" s="11" t="s">
        <v>2</v>
      </c>
      <c r="C17" s="94" t="s">
        <v>90</v>
      </c>
      <c r="D17" s="111" t="s">
        <v>212</v>
      </c>
      <c r="E17" s="102"/>
      <c r="F17" s="10">
        <f t="shared" si="0"/>
        <v>4</v>
      </c>
      <c r="G17" s="53"/>
    </row>
    <row r="18" spans="1:7" s="6" customFormat="1" ht="60" customHeight="1">
      <c r="A18" s="11">
        <v>8</v>
      </c>
      <c r="B18" s="11" t="s">
        <v>2</v>
      </c>
      <c r="C18" s="33" t="s">
        <v>19</v>
      </c>
      <c r="D18" s="110" t="s">
        <v>91</v>
      </c>
      <c r="E18" s="117"/>
      <c r="F18" s="10">
        <v>4</v>
      </c>
      <c r="G18" s="53"/>
    </row>
    <row r="19" spans="1:7" s="6" customFormat="1" ht="60" customHeight="1">
      <c r="A19" s="11">
        <v>9</v>
      </c>
      <c r="B19" s="11" t="s">
        <v>100</v>
      </c>
      <c r="C19" s="33" t="s">
        <v>18</v>
      </c>
      <c r="D19" s="110" t="s">
        <v>211</v>
      </c>
      <c r="E19" s="101"/>
      <c r="F19" s="10">
        <f t="shared" si="0"/>
        <v>4</v>
      </c>
      <c r="G19" s="53"/>
    </row>
    <row r="20" spans="1:7" s="6" customFormat="1" ht="60" customHeight="1">
      <c r="A20" s="11">
        <v>10</v>
      </c>
      <c r="B20" s="11" t="s">
        <v>3</v>
      </c>
      <c r="C20" s="33" t="s">
        <v>123</v>
      </c>
      <c r="D20" s="110" t="s">
        <v>89</v>
      </c>
      <c r="E20" s="101"/>
      <c r="F20" s="10">
        <v>4</v>
      </c>
      <c r="G20" s="53"/>
    </row>
    <row r="21" spans="1:7" s="6" customFormat="1" ht="60" customHeight="1">
      <c r="A21" s="11">
        <v>11</v>
      </c>
      <c r="B21" s="11" t="s">
        <v>4</v>
      </c>
      <c r="C21" s="94" t="s">
        <v>124</v>
      </c>
      <c r="D21" s="110" t="s">
        <v>200</v>
      </c>
      <c r="E21" s="101"/>
      <c r="F21" s="10">
        <f t="shared" si="0"/>
        <v>4</v>
      </c>
      <c r="G21" s="53"/>
    </row>
    <row r="22" spans="1:7" s="6" customFormat="1" ht="60" customHeight="1">
      <c r="A22" s="11">
        <v>12</v>
      </c>
      <c r="B22" s="11" t="s">
        <v>5</v>
      </c>
      <c r="C22" s="94" t="s">
        <v>23</v>
      </c>
      <c r="D22" s="110" t="s">
        <v>170</v>
      </c>
      <c r="E22" s="101"/>
      <c r="F22" s="10">
        <f t="shared" si="0"/>
        <v>4</v>
      </c>
      <c r="G22" s="53"/>
    </row>
    <row r="23" spans="1:7" s="6" customFormat="1" ht="60" customHeight="1">
      <c r="A23" s="11">
        <v>13</v>
      </c>
      <c r="B23" s="11" t="s">
        <v>6</v>
      </c>
      <c r="C23" s="94" t="s">
        <v>24</v>
      </c>
      <c r="D23" s="110" t="s">
        <v>157</v>
      </c>
      <c r="E23" s="103"/>
      <c r="F23" s="10">
        <f t="shared" si="0"/>
        <v>4</v>
      </c>
      <c r="G23" s="53"/>
    </row>
    <row r="24" spans="1:7" s="6" customFormat="1" ht="60" customHeight="1">
      <c r="A24" s="11">
        <v>14</v>
      </c>
      <c r="B24" s="11" t="s">
        <v>202</v>
      </c>
      <c r="C24" s="94" t="s">
        <v>93</v>
      </c>
      <c r="D24" s="110" t="s">
        <v>158</v>
      </c>
      <c r="E24" s="103"/>
      <c r="F24" s="10">
        <v>4</v>
      </c>
      <c r="G24" s="53"/>
    </row>
    <row r="25" spans="1:7" s="6" customFormat="1" ht="60" customHeight="1">
      <c r="A25" s="11">
        <v>15</v>
      </c>
      <c r="B25" s="11" t="s">
        <v>6</v>
      </c>
      <c r="C25" s="33" t="s">
        <v>214</v>
      </c>
      <c r="D25" s="110" t="s">
        <v>217</v>
      </c>
      <c r="E25" s="103"/>
      <c r="F25" s="10">
        <f t="shared" si="0"/>
        <v>4</v>
      </c>
      <c r="G25" s="53"/>
    </row>
    <row r="26" spans="1:7" s="6" customFormat="1" ht="60" customHeight="1">
      <c r="A26" s="11">
        <v>16</v>
      </c>
      <c r="B26" s="11" t="s">
        <v>159</v>
      </c>
      <c r="C26" s="94" t="s">
        <v>160</v>
      </c>
      <c r="D26" s="110" t="s">
        <v>199</v>
      </c>
      <c r="E26" s="103"/>
      <c r="F26" s="10">
        <v>4</v>
      </c>
      <c r="G26" s="53"/>
    </row>
    <row r="27" spans="1:7" s="6" customFormat="1" ht="60" customHeight="1">
      <c r="A27" s="11">
        <v>17</v>
      </c>
      <c r="B27" s="11" t="s">
        <v>7</v>
      </c>
      <c r="C27" s="33" t="s">
        <v>25</v>
      </c>
      <c r="D27" s="110" t="s">
        <v>161</v>
      </c>
      <c r="E27" s="116"/>
      <c r="F27" s="10">
        <f t="shared" si="0"/>
        <v>4</v>
      </c>
      <c r="G27" s="53"/>
    </row>
    <row r="28" spans="1:7" s="6" customFormat="1" ht="60" customHeight="1">
      <c r="A28" s="11">
        <v>18</v>
      </c>
      <c r="B28" s="11" t="s">
        <v>194</v>
      </c>
      <c r="C28" s="94" t="s">
        <v>210</v>
      </c>
      <c r="D28" s="110" t="s">
        <v>215</v>
      </c>
      <c r="E28" s="103"/>
      <c r="F28" s="10">
        <v>4</v>
      </c>
      <c r="G28" s="53"/>
    </row>
    <row r="29" spans="1:7" s="6" customFormat="1" ht="60" customHeight="1">
      <c r="A29" s="11">
        <v>19</v>
      </c>
      <c r="B29" s="11" t="s">
        <v>8</v>
      </c>
      <c r="C29" s="33" t="s">
        <v>21</v>
      </c>
      <c r="D29" s="110" t="s">
        <v>171</v>
      </c>
      <c r="E29" s="117"/>
      <c r="F29" s="10">
        <v>4</v>
      </c>
      <c r="G29" s="53"/>
    </row>
    <row r="30" spans="1:7" s="6" customFormat="1" ht="60" customHeight="1">
      <c r="A30" s="11">
        <v>20</v>
      </c>
      <c r="B30" s="11" t="s">
        <v>9</v>
      </c>
      <c r="C30" s="33" t="s">
        <v>20</v>
      </c>
      <c r="D30" s="110" t="s">
        <v>216</v>
      </c>
      <c r="E30" s="103"/>
      <c r="F30" s="10">
        <f t="shared" si="0"/>
        <v>4</v>
      </c>
      <c r="G30" s="53"/>
    </row>
    <row r="31" spans="1:7" s="6" customFormat="1" ht="60" customHeight="1">
      <c r="A31" s="11">
        <v>21</v>
      </c>
      <c r="B31" s="11" t="s">
        <v>10</v>
      </c>
      <c r="C31" s="94" t="s">
        <v>125</v>
      </c>
      <c r="D31" s="110" t="s">
        <v>162</v>
      </c>
      <c r="E31" s="103"/>
      <c r="F31" s="10">
        <f t="shared" si="0"/>
        <v>4</v>
      </c>
      <c r="G31" s="53"/>
    </row>
    <row r="32" spans="1:7" s="6" customFormat="1" ht="60" customHeight="1">
      <c r="A32" s="11">
        <v>22</v>
      </c>
      <c r="B32" s="11" t="s">
        <v>11</v>
      </c>
      <c r="C32" s="94" t="s">
        <v>126</v>
      </c>
      <c r="D32" s="111" t="s">
        <v>245</v>
      </c>
      <c r="E32" s="103"/>
      <c r="F32" s="10">
        <v>4</v>
      </c>
      <c r="G32" s="53"/>
    </row>
    <row r="33" spans="1:7" s="6" customFormat="1" ht="60" customHeight="1">
      <c r="A33" s="11">
        <v>23</v>
      </c>
      <c r="B33" s="11" t="s">
        <v>12</v>
      </c>
      <c r="C33" s="94" t="s">
        <v>127</v>
      </c>
      <c r="D33" s="110" t="s">
        <v>201</v>
      </c>
      <c r="E33" s="103"/>
      <c r="F33" s="10">
        <v>4</v>
      </c>
      <c r="G33" s="53"/>
    </row>
    <row r="34" spans="1:7" s="6" customFormat="1" ht="60" customHeight="1">
      <c r="A34" s="11">
        <v>24</v>
      </c>
      <c r="B34" s="62" t="s">
        <v>203</v>
      </c>
      <c r="C34" s="33" t="s">
        <v>88</v>
      </c>
      <c r="D34" s="110" t="s">
        <v>154</v>
      </c>
      <c r="E34" s="103"/>
      <c r="F34" s="10">
        <v>4</v>
      </c>
      <c r="G34" s="53"/>
    </row>
    <row r="35" spans="1:7" s="6" customFormat="1" ht="60" customHeight="1">
      <c r="A35" s="11">
        <v>25</v>
      </c>
      <c r="B35" s="11" t="s">
        <v>14</v>
      </c>
      <c r="C35" s="33" t="s">
        <v>26</v>
      </c>
      <c r="D35" s="111" t="s">
        <v>204</v>
      </c>
      <c r="E35" s="103"/>
      <c r="F35" s="10">
        <v>4</v>
      </c>
      <c r="G35" s="53"/>
    </row>
    <row r="36" spans="1:7" s="6" customFormat="1" ht="60" customHeight="1">
      <c r="A36" s="11">
        <v>26</v>
      </c>
      <c r="B36" s="11" t="s">
        <v>15</v>
      </c>
      <c r="C36" s="94" t="s">
        <v>31</v>
      </c>
      <c r="D36" s="110" t="s">
        <v>163</v>
      </c>
      <c r="E36" s="103"/>
      <c r="F36" s="10">
        <v>4</v>
      </c>
      <c r="G36" s="53"/>
    </row>
    <row r="37" spans="1:7" s="6" customFormat="1">
      <c r="A37" s="37" t="s">
        <v>43</v>
      </c>
      <c r="B37" s="60"/>
      <c r="C37" s="56"/>
      <c r="D37" s="112"/>
      <c r="E37" s="32"/>
      <c r="F37" s="59"/>
      <c r="G37" s="59" t="s">
        <v>36</v>
      </c>
    </row>
    <row r="38" spans="1:7" s="6" customFormat="1" ht="67.5" customHeight="1">
      <c r="A38" s="11">
        <v>27</v>
      </c>
      <c r="B38" s="11" t="s">
        <v>36</v>
      </c>
      <c r="C38" s="38" t="s">
        <v>22</v>
      </c>
      <c r="D38" s="110" t="s">
        <v>70</v>
      </c>
      <c r="E38" s="110"/>
      <c r="F38" s="10" t="s">
        <v>36</v>
      </c>
      <c r="G38" s="11" t="s">
        <v>36</v>
      </c>
    </row>
    <row r="39" spans="1:7" s="6" customFormat="1" ht="67.5" customHeight="1">
      <c r="A39" s="11">
        <v>28</v>
      </c>
      <c r="B39" s="11" t="s">
        <v>36</v>
      </c>
      <c r="C39" s="38" t="s">
        <v>28</v>
      </c>
      <c r="D39" s="110" t="s">
        <v>99</v>
      </c>
      <c r="E39" s="111"/>
      <c r="F39" s="10" t="s">
        <v>36</v>
      </c>
      <c r="G39" s="11" t="s">
        <v>36</v>
      </c>
    </row>
    <row r="40" spans="1:7" s="6" customFormat="1" ht="67.5" customHeight="1">
      <c r="A40" s="11">
        <v>29</v>
      </c>
      <c r="B40" s="11" t="s">
        <v>36</v>
      </c>
      <c r="C40" s="38" t="s">
        <v>246</v>
      </c>
      <c r="D40" s="110" t="s">
        <v>71</v>
      </c>
      <c r="E40" s="111"/>
      <c r="F40" s="10" t="s">
        <v>36</v>
      </c>
      <c r="G40" s="11" t="s">
        <v>36</v>
      </c>
    </row>
    <row r="41" spans="1:7" s="6" customFormat="1" ht="67.5" customHeight="1">
      <c r="A41" s="11">
        <v>30</v>
      </c>
      <c r="B41" s="11" t="s">
        <v>36</v>
      </c>
      <c r="C41" s="38" t="s">
        <v>29</v>
      </c>
      <c r="D41" s="110" t="s">
        <v>68</v>
      </c>
      <c r="E41" s="111"/>
      <c r="F41" s="13" t="s">
        <v>36</v>
      </c>
      <c r="G41" s="12" t="s">
        <v>36</v>
      </c>
    </row>
    <row r="42" spans="1:7" s="6" customFormat="1" ht="67.5" customHeight="1">
      <c r="A42" s="11">
        <v>31</v>
      </c>
      <c r="B42" s="11" t="s">
        <v>36</v>
      </c>
      <c r="C42" s="38" t="s">
        <v>27</v>
      </c>
      <c r="D42" s="110" t="s">
        <v>69</v>
      </c>
      <c r="E42" s="110" t="s">
        <v>250</v>
      </c>
      <c r="F42" s="10" t="s">
        <v>36</v>
      </c>
      <c r="G42" s="11" t="s">
        <v>36</v>
      </c>
    </row>
    <row r="43" spans="1:7" s="6" customFormat="1" ht="67.5" customHeight="1">
      <c r="A43" s="11">
        <v>32</v>
      </c>
      <c r="B43" s="11" t="s">
        <v>36</v>
      </c>
      <c r="C43" s="38" t="s">
        <v>72</v>
      </c>
      <c r="D43" s="110" t="s">
        <v>73</v>
      </c>
      <c r="E43" s="118" t="s">
        <v>249</v>
      </c>
      <c r="F43" s="10" t="s">
        <v>36</v>
      </c>
      <c r="G43" s="11" t="s">
        <v>36</v>
      </c>
    </row>
    <row r="44" spans="1:7" s="6" customFormat="1" ht="67.5" customHeight="1" thickBot="1">
      <c r="A44" s="11">
        <v>33</v>
      </c>
      <c r="B44" s="63" t="s">
        <v>13</v>
      </c>
      <c r="C44" s="64" t="s">
        <v>101</v>
      </c>
      <c r="D44" s="113" t="s">
        <v>102</v>
      </c>
      <c r="E44" s="114"/>
      <c r="F44" s="34" t="s">
        <v>36</v>
      </c>
      <c r="G44" s="65" t="s">
        <v>36</v>
      </c>
    </row>
    <row r="45" spans="1:7" s="6" customFormat="1" ht="50.25" customHeight="1" thickTop="1" thickBot="1">
      <c r="A45" s="201" t="s">
        <v>213</v>
      </c>
      <c r="B45" s="202"/>
      <c r="C45" s="202"/>
      <c r="D45" s="202"/>
      <c r="E45" s="202"/>
      <c r="F45" s="58">
        <f>SUBTOTAL(109,Assessment!$F$11:$F$36)</f>
        <v>125</v>
      </c>
      <c r="G45" s="35">
        <f>SUBTOTAL(109,Assessment!$G$11:$G$36)</f>
        <v>0</v>
      </c>
    </row>
    <row r="46" spans="1:7" ht="50.25" customHeight="1" thickBot="1">
      <c r="A46" s="203"/>
      <c r="B46" s="204"/>
      <c r="C46" s="204"/>
      <c r="D46" s="204"/>
      <c r="E46" s="204"/>
      <c r="F46" s="199">
        <f>G45/F45</f>
        <v>0</v>
      </c>
      <c r="G46" s="200"/>
    </row>
  </sheetData>
  <mergeCells count="4">
    <mergeCell ref="C1:G1"/>
    <mergeCell ref="F46:G46"/>
    <mergeCell ref="A45:E46"/>
    <mergeCell ref="C2:G2"/>
  </mergeCells>
  <phoneticPr fontId="29" type="noConversion"/>
  <conditionalFormatting sqref="G11">
    <cfRule type="cellIs" priority="56" stopIfTrue="1" operator="equal">
      <formula>IF(ISBLANK(G11),"")</formula>
    </cfRule>
    <cfRule type="cellIs" dxfId="20" priority="58" operator="equal">
      <formula>25</formula>
    </cfRule>
    <cfRule type="cellIs" dxfId="19" priority="59" operator="equal">
      <formula>15</formula>
    </cfRule>
    <cfRule type="cellIs" dxfId="18" priority="60" operator="equal">
      <formula>10</formula>
    </cfRule>
    <cfRule type="cellIs" dxfId="17" priority="61" operator="equal">
      <formula>5</formula>
    </cfRule>
    <cfRule type="cellIs" dxfId="16" priority="62" operator="equal">
      <formula>0</formula>
    </cfRule>
  </conditionalFormatting>
  <conditionalFormatting sqref="G11">
    <cfRule type="cellIs" priority="6" stopIfTrue="1" operator="equal">
      <formula>IF(ISBLANK(G11),"")</formula>
    </cfRule>
    <cfRule type="cellIs" dxfId="15" priority="7" operator="equal">
      <formula>25</formula>
    </cfRule>
    <cfRule type="cellIs" dxfId="14" priority="8" operator="equal">
      <formula>15</formula>
    </cfRule>
    <cfRule type="cellIs" dxfId="13" priority="9" operator="equal">
      <formula>10</formula>
    </cfRule>
    <cfRule type="cellIs" dxfId="12" priority="10" operator="equal">
      <formula>5</formula>
    </cfRule>
    <cfRule type="cellIs" dxfId="11" priority="11" operator="equal">
      <formula>0</formula>
    </cfRule>
  </conditionalFormatting>
  <conditionalFormatting sqref="G14:G35 G12">
    <cfRule type="colorScale" priority="119">
      <colorScale>
        <cfvo type="num" val="0"/>
        <cfvo type="num" val="2"/>
        <cfvo type="num" val="4"/>
        <color rgb="FFFF0000"/>
        <color rgb="FFFFFF00"/>
        <color rgb="FF00B050"/>
      </colorScale>
    </cfRule>
  </conditionalFormatting>
  <conditionalFormatting sqref="G13">
    <cfRule type="colorScale" priority="105">
      <colorScale>
        <cfvo type="num" val="0"/>
        <cfvo type="num" val="2"/>
        <cfvo type="num" val="4"/>
        <color rgb="FFFF0000"/>
        <color rgb="FFFFFF00"/>
        <color rgb="FF00B050"/>
      </colorScale>
    </cfRule>
  </conditionalFormatting>
  <conditionalFormatting sqref="G36">
    <cfRule type="colorScale" priority="104">
      <colorScale>
        <cfvo type="num" val="0"/>
        <cfvo type="num" val="2"/>
        <cfvo type="num" val="4"/>
        <color rgb="FFFF0000"/>
        <color rgb="FFFFFF00"/>
        <color rgb="FF00B050"/>
      </colorScale>
    </cfRule>
  </conditionalFormatting>
  <conditionalFormatting sqref="G14">
    <cfRule type="colorScale" priority="103">
      <colorScale>
        <cfvo type="num" val="0"/>
        <cfvo type="num" val="2"/>
        <cfvo type="num" val="4"/>
        <color rgb="FFFF0000"/>
        <color rgb="FFFFFF00"/>
        <color rgb="FF00B050"/>
      </colorScale>
    </cfRule>
  </conditionalFormatting>
  <conditionalFormatting sqref="G15">
    <cfRule type="colorScale" priority="102">
      <colorScale>
        <cfvo type="num" val="0"/>
        <cfvo type="num" val="2"/>
        <cfvo type="num" val="4"/>
        <color rgb="FFFF0000"/>
        <color rgb="FFFFFF00"/>
        <color rgb="FF00B050"/>
      </colorScale>
    </cfRule>
  </conditionalFormatting>
  <conditionalFormatting sqref="G15">
    <cfRule type="colorScale" priority="101">
      <colorScale>
        <cfvo type="num" val="0"/>
        <cfvo type="num" val="2"/>
        <cfvo type="num" val="4"/>
        <color rgb="FFFF0000"/>
        <color rgb="FFFFFF00"/>
        <color rgb="FF00B050"/>
      </colorScale>
    </cfRule>
  </conditionalFormatting>
  <conditionalFormatting sqref="G16">
    <cfRule type="colorScale" priority="100">
      <colorScale>
        <cfvo type="num" val="0"/>
        <cfvo type="num" val="2"/>
        <cfvo type="num" val="4"/>
        <color rgb="FFFF0000"/>
        <color rgb="FFFFFF00"/>
        <color rgb="FF00B050"/>
      </colorScale>
    </cfRule>
  </conditionalFormatting>
  <conditionalFormatting sqref="G16">
    <cfRule type="colorScale" priority="99">
      <colorScale>
        <cfvo type="num" val="0"/>
        <cfvo type="num" val="2"/>
        <cfvo type="num" val="4"/>
        <color rgb="FFFF0000"/>
        <color rgb="FFFFFF00"/>
        <color rgb="FF00B050"/>
      </colorScale>
    </cfRule>
  </conditionalFormatting>
  <conditionalFormatting sqref="G17">
    <cfRule type="colorScale" priority="98">
      <colorScale>
        <cfvo type="num" val="0"/>
        <cfvo type="num" val="2"/>
        <cfvo type="num" val="4"/>
        <color rgb="FFFF0000"/>
        <color rgb="FFFFFF00"/>
        <color rgb="FF00B050"/>
      </colorScale>
    </cfRule>
  </conditionalFormatting>
  <conditionalFormatting sqref="G17">
    <cfRule type="colorScale" priority="97">
      <colorScale>
        <cfvo type="num" val="0"/>
        <cfvo type="num" val="2"/>
        <cfvo type="num" val="4"/>
        <color rgb="FFFF0000"/>
        <color rgb="FFFFFF00"/>
        <color rgb="FF00B050"/>
      </colorScale>
    </cfRule>
  </conditionalFormatting>
  <conditionalFormatting sqref="G17">
    <cfRule type="colorScale" priority="96">
      <colorScale>
        <cfvo type="num" val="0"/>
        <cfvo type="num" val="2"/>
        <cfvo type="num" val="4"/>
        <color rgb="FFFF0000"/>
        <color rgb="FFFFFF00"/>
        <color rgb="FF00B050"/>
      </colorScale>
    </cfRule>
  </conditionalFormatting>
  <conditionalFormatting sqref="G17">
    <cfRule type="colorScale" priority="95">
      <colorScale>
        <cfvo type="num" val="0"/>
        <cfvo type="num" val="2"/>
        <cfvo type="num" val="4"/>
        <color rgb="FFFF0000"/>
        <color rgb="FFFFFF00"/>
        <color rgb="FF00B050"/>
      </colorScale>
    </cfRule>
  </conditionalFormatting>
  <conditionalFormatting sqref="G18">
    <cfRule type="colorScale" priority="94">
      <colorScale>
        <cfvo type="num" val="0"/>
        <cfvo type="num" val="2"/>
        <cfvo type="num" val="4"/>
        <color rgb="FFFF0000"/>
        <color rgb="FFFFFF00"/>
        <color rgb="FF00B050"/>
      </colorScale>
    </cfRule>
  </conditionalFormatting>
  <conditionalFormatting sqref="G18">
    <cfRule type="colorScale" priority="93">
      <colorScale>
        <cfvo type="num" val="0"/>
        <cfvo type="num" val="2"/>
        <cfvo type="num" val="4"/>
        <color rgb="FFFF0000"/>
        <color rgb="FFFFFF00"/>
        <color rgb="FF00B050"/>
      </colorScale>
    </cfRule>
  </conditionalFormatting>
  <conditionalFormatting sqref="G18">
    <cfRule type="colorScale" priority="92">
      <colorScale>
        <cfvo type="num" val="0"/>
        <cfvo type="num" val="2"/>
        <cfvo type="num" val="4"/>
        <color rgb="FFFF0000"/>
        <color rgb="FFFFFF00"/>
        <color rgb="FF00B050"/>
      </colorScale>
    </cfRule>
  </conditionalFormatting>
  <conditionalFormatting sqref="G18">
    <cfRule type="colorScale" priority="91">
      <colorScale>
        <cfvo type="num" val="0"/>
        <cfvo type="num" val="2"/>
        <cfvo type="num" val="4"/>
        <color rgb="FFFF0000"/>
        <color rgb="FFFFFF00"/>
        <color rgb="FF00B050"/>
      </colorScale>
    </cfRule>
  </conditionalFormatting>
  <conditionalFormatting sqref="G18">
    <cfRule type="colorScale" priority="90">
      <colorScale>
        <cfvo type="num" val="0"/>
        <cfvo type="num" val="2"/>
        <cfvo type="num" val="4"/>
        <color rgb="FFFF0000"/>
        <color rgb="FFFFFF00"/>
        <color rgb="FF00B050"/>
      </colorScale>
    </cfRule>
  </conditionalFormatting>
  <conditionalFormatting sqref="G18">
    <cfRule type="colorScale" priority="89">
      <colorScale>
        <cfvo type="num" val="0"/>
        <cfvo type="num" val="2"/>
        <cfvo type="num" val="4"/>
        <color rgb="FFFF0000"/>
        <color rgb="FFFFFF00"/>
        <color rgb="FF00B050"/>
      </colorScale>
    </cfRule>
  </conditionalFormatting>
  <conditionalFormatting sqref="G18">
    <cfRule type="colorScale" priority="88">
      <colorScale>
        <cfvo type="num" val="0"/>
        <cfvo type="num" val="2"/>
        <cfvo type="num" val="4"/>
        <color rgb="FFFF0000"/>
        <color rgb="FFFFFF00"/>
        <color rgb="FF00B050"/>
      </colorScale>
    </cfRule>
  </conditionalFormatting>
  <conditionalFormatting sqref="G18">
    <cfRule type="colorScale" priority="87">
      <colorScale>
        <cfvo type="num" val="0"/>
        <cfvo type="num" val="2"/>
        <cfvo type="num" val="4"/>
        <color rgb="FFFF0000"/>
        <color rgb="FFFFFF00"/>
        <color rgb="FF00B050"/>
      </colorScale>
    </cfRule>
  </conditionalFormatting>
  <conditionalFormatting sqref="G19">
    <cfRule type="colorScale" priority="86">
      <colorScale>
        <cfvo type="num" val="0"/>
        <cfvo type="num" val="2"/>
        <cfvo type="num" val="4"/>
        <color rgb="FFFF0000"/>
        <color rgb="FFFFFF00"/>
        <color rgb="FF00B050"/>
      </colorScale>
    </cfRule>
  </conditionalFormatting>
  <conditionalFormatting sqref="G19">
    <cfRule type="colorScale" priority="85">
      <colorScale>
        <cfvo type="num" val="0"/>
        <cfvo type="num" val="2"/>
        <cfvo type="num" val="4"/>
        <color rgb="FFFF0000"/>
        <color rgb="FFFFFF00"/>
        <color rgb="FF00B050"/>
      </colorScale>
    </cfRule>
  </conditionalFormatting>
  <conditionalFormatting sqref="G19">
    <cfRule type="colorScale" priority="84">
      <colorScale>
        <cfvo type="num" val="0"/>
        <cfvo type="num" val="2"/>
        <cfvo type="num" val="4"/>
        <color rgb="FFFF0000"/>
        <color rgb="FFFFFF00"/>
        <color rgb="FF00B050"/>
      </colorScale>
    </cfRule>
  </conditionalFormatting>
  <conditionalFormatting sqref="G19">
    <cfRule type="colorScale" priority="83">
      <colorScale>
        <cfvo type="num" val="0"/>
        <cfvo type="num" val="2"/>
        <cfvo type="num" val="4"/>
        <color rgb="FFFF0000"/>
        <color rgb="FFFFFF00"/>
        <color rgb="FF00B050"/>
      </colorScale>
    </cfRule>
  </conditionalFormatting>
  <conditionalFormatting sqref="G19">
    <cfRule type="colorScale" priority="82">
      <colorScale>
        <cfvo type="num" val="0"/>
        <cfvo type="num" val="2"/>
        <cfvo type="num" val="4"/>
        <color rgb="FFFF0000"/>
        <color rgb="FFFFFF00"/>
        <color rgb="FF00B050"/>
      </colorScale>
    </cfRule>
  </conditionalFormatting>
  <conditionalFormatting sqref="G19">
    <cfRule type="colorScale" priority="81">
      <colorScale>
        <cfvo type="num" val="0"/>
        <cfvo type="num" val="2"/>
        <cfvo type="num" val="4"/>
        <color rgb="FFFF0000"/>
        <color rgb="FFFFFF00"/>
        <color rgb="FF00B050"/>
      </colorScale>
    </cfRule>
  </conditionalFormatting>
  <conditionalFormatting sqref="G19">
    <cfRule type="colorScale" priority="80">
      <colorScale>
        <cfvo type="num" val="0"/>
        <cfvo type="num" val="2"/>
        <cfvo type="num" val="4"/>
        <color rgb="FFFF0000"/>
        <color rgb="FFFFFF00"/>
        <color rgb="FF00B050"/>
      </colorScale>
    </cfRule>
  </conditionalFormatting>
  <conditionalFormatting sqref="G19">
    <cfRule type="colorScale" priority="79">
      <colorScale>
        <cfvo type="num" val="0"/>
        <cfvo type="num" val="2"/>
        <cfvo type="num" val="4"/>
        <color rgb="FFFF0000"/>
        <color rgb="FFFFFF00"/>
        <color rgb="FF00B050"/>
      </colorScale>
    </cfRule>
  </conditionalFormatting>
  <conditionalFormatting sqref="G20">
    <cfRule type="colorScale" priority="78">
      <colorScale>
        <cfvo type="num" val="0"/>
        <cfvo type="num" val="2"/>
        <cfvo type="num" val="4"/>
        <color rgb="FFFF0000"/>
        <color rgb="FFFFFF00"/>
        <color rgb="FF00B050"/>
      </colorScale>
    </cfRule>
  </conditionalFormatting>
  <conditionalFormatting sqref="G20">
    <cfRule type="colorScale" priority="77">
      <colorScale>
        <cfvo type="num" val="0"/>
        <cfvo type="num" val="2"/>
        <cfvo type="num" val="4"/>
        <color rgb="FFFF0000"/>
        <color rgb="FFFFFF00"/>
        <color rgb="FF00B050"/>
      </colorScale>
    </cfRule>
  </conditionalFormatting>
  <conditionalFormatting sqref="G20">
    <cfRule type="colorScale" priority="76">
      <colorScale>
        <cfvo type="num" val="0"/>
        <cfvo type="num" val="2"/>
        <cfvo type="num" val="4"/>
        <color rgb="FFFF0000"/>
        <color rgb="FFFFFF00"/>
        <color rgb="FF00B050"/>
      </colorScale>
    </cfRule>
  </conditionalFormatting>
  <conditionalFormatting sqref="G20">
    <cfRule type="colorScale" priority="75">
      <colorScale>
        <cfvo type="num" val="0"/>
        <cfvo type="num" val="2"/>
        <cfvo type="num" val="4"/>
        <color rgb="FFFF0000"/>
        <color rgb="FFFFFF00"/>
        <color rgb="FF00B050"/>
      </colorScale>
    </cfRule>
  </conditionalFormatting>
  <conditionalFormatting sqref="G20">
    <cfRule type="colorScale" priority="74">
      <colorScale>
        <cfvo type="num" val="0"/>
        <cfvo type="num" val="2"/>
        <cfvo type="num" val="4"/>
        <color rgb="FFFF0000"/>
        <color rgb="FFFFFF00"/>
        <color rgb="FF00B050"/>
      </colorScale>
    </cfRule>
  </conditionalFormatting>
  <conditionalFormatting sqref="G20">
    <cfRule type="colorScale" priority="73">
      <colorScale>
        <cfvo type="num" val="0"/>
        <cfvo type="num" val="2"/>
        <cfvo type="num" val="4"/>
        <color rgb="FFFF0000"/>
        <color rgb="FFFFFF00"/>
        <color rgb="FF00B050"/>
      </colorScale>
    </cfRule>
  </conditionalFormatting>
  <conditionalFormatting sqref="G20">
    <cfRule type="colorScale" priority="72">
      <colorScale>
        <cfvo type="num" val="0"/>
        <cfvo type="num" val="2"/>
        <cfvo type="num" val="4"/>
        <color rgb="FFFF0000"/>
        <color rgb="FFFFFF00"/>
        <color rgb="FF00B050"/>
      </colorScale>
    </cfRule>
  </conditionalFormatting>
  <conditionalFormatting sqref="G20">
    <cfRule type="colorScale" priority="71">
      <colorScale>
        <cfvo type="num" val="0"/>
        <cfvo type="num" val="2"/>
        <cfvo type="num" val="4"/>
        <color rgb="FFFF0000"/>
        <color rgb="FFFFFF00"/>
        <color rgb="FF00B050"/>
      </colorScale>
    </cfRule>
  </conditionalFormatting>
  <conditionalFormatting sqref="G21">
    <cfRule type="colorScale" priority="70">
      <colorScale>
        <cfvo type="num" val="0"/>
        <cfvo type="num" val="2"/>
        <cfvo type="num" val="4"/>
        <color rgb="FFFF0000"/>
        <color rgb="FFFFFF00"/>
        <color rgb="FF00B050"/>
      </colorScale>
    </cfRule>
  </conditionalFormatting>
  <conditionalFormatting sqref="G21">
    <cfRule type="colorScale" priority="69">
      <colorScale>
        <cfvo type="num" val="0"/>
        <cfvo type="num" val="2"/>
        <cfvo type="num" val="4"/>
        <color rgb="FFFF0000"/>
        <color rgb="FFFFFF00"/>
        <color rgb="FF00B050"/>
      </colorScale>
    </cfRule>
  </conditionalFormatting>
  <conditionalFormatting sqref="G21">
    <cfRule type="colorScale" priority="68">
      <colorScale>
        <cfvo type="num" val="0"/>
        <cfvo type="num" val="2"/>
        <cfvo type="num" val="4"/>
        <color rgb="FFFF0000"/>
        <color rgb="FFFFFF00"/>
        <color rgb="FF00B050"/>
      </colorScale>
    </cfRule>
  </conditionalFormatting>
  <conditionalFormatting sqref="G21">
    <cfRule type="colorScale" priority="67">
      <colorScale>
        <cfvo type="num" val="0"/>
        <cfvo type="num" val="2"/>
        <cfvo type="num" val="4"/>
        <color rgb="FFFF0000"/>
        <color rgb="FFFFFF00"/>
        <color rgb="FF00B050"/>
      </colorScale>
    </cfRule>
  </conditionalFormatting>
  <conditionalFormatting sqref="G21">
    <cfRule type="colorScale" priority="66">
      <colorScale>
        <cfvo type="num" val="0"/>
        <cfvo type="num" val="2"/>
        <cfvo type="num" val="4"/>
        <color rgb="FFFF0000"/>
        <color rgb="FFFFFF00"/>
        <color rgb="FF00B050"/>
      </colorScale>
    </cfRule>
  </conditionalFormatting>
  <conditionalFormatting sqref="G21">
    <cfRule type="colorScale" priority="65">
      <colorScale>
        <cfvo type="num" val="0"/>
        <cfvo type="num" val="2"/>
        <cfvo type="num" val="4"/>
        <color rgb="FFFF0000"/>
        <color rgb="FFFFFF00"/>
        <color rgb="FF00B050"/>
      </colorScale>
    </cfRule>
  </conditionalFormatting>
  <conditionalFormatting sqref="G21">
    <cfRule type="colorScale" priority="64">
      <colorScale>
        <cfvo type="num" val="0"/>
        <cfvo type="num" val="2"/>
        <cfvo type="num" val="4"/>
        <color rgb="FFFF0000"/>
        <color rgb="FFFFFF00"/>
        <color rgb="FF00B050"/>
      </colorScale>
    </cfRule>
  </conditionalFormatting>
  <conditionalFormatting sqref="G21">
    <cfRule type="colorScale" priority="63">
      <colorScale>
        <cfvo type="num" val="0"/>
        <cfvo type="num" val="2"/>
        <cfvo type="num" val="4"/>
        <color rgb="FFFF0000"/>
        <color rgb="FFFFFF00"/>
        <color rgb="FF00B050"/>
      </colorScale>
    </cfRule>
  </conditionalFormatting>
  <conditionalFormatting sqref="G14:G35 G12">
    <cfRule type="colorScale" priority="55">
      <colorScale>
        <cfvo type="num" val="0"/>
        <cfvo type="num" val="2"/>
        <cfvo type="num" val="4"/>
        <color rgb="FFFF0000"/>
        <color rgb="FFFFFF00"/>
        <color rgb="FF00B050"/>
      </colorScale>
    </cfRule>
  </conditionalFormatting>
  <conditionalFormatting sqref="G13">
    <cfRule type="colorScale" priority="54">
      <colorScale>
        <cfvo type="num" val="0"/>
        <cfvo type="num" val="2"/>
        <cfvo type="num" val="4"/>
        <color rgb="FFFF0000"/>
        <color rgb="FFFFFF00"/>
        <color rgb="FF00B050"/>
      </colorScale>
    </cfRule>
  </conditionalFormatting>
  <conditionalFormatting sqref="G36">
    <cfRule type="colorScale" priority="53">
      <colorScale>
        <cfvo type="num" val="0"/>
        <cfvo type="num" val="2"/>
        <cfvo type="num" val="4"/>
        <color rgb="FFFF0000"/>
        <color rgb="FFFFFF00"/>
        <color rgb="FF00B050"/>
      </colorScale>
    </cfRule>
  </conditionalFormatting>
  <conditionalFormatting sqref="G14">
    <cfRule type="colorScale" priority="52">
      <colorScale>
        <cfvo type="num" val="0"/>
        <cfvo type="num" val="2"/>
        <cfvo type="num" val="4"/>
        <color rgb="FFFF0000"/>
        <color rgb="FFFFFF00"/>
        <color rgb="FF00B050"/>
      </colorScale>
    </cfRule>
  </conditionalFormatting>
  <conditionalFormatting sqref="G15">
    <cfRule type="colorScale" priority="51">
      <colorScale>
        <cfvo type="num" val="0"/>
        <cfvo type="num" val="2"/>
        <cfvo type="num" val="4"/>
        <color rgb="FFFF0000"/>
        <color rgb="FFFFFF00"/>
        <color rgb="FF00B050"/>
      </colorScale>
    </cfRule>
  </conditionalFormatting>
  <conditionalFormatting sqref="G15">
    <cfRule type="colorScale" priority="50">
      <colorScale>
        <cfvo type="num" val="0"/>
        <cfvo type="num" val="2"/>
        <cfvo type="num" val="4"/>
        <color rgb="FFFF0000"/>
        <color rgb="FFFFFF00"/>
        <color rgb="FF00B050"/>
      </colorScale>
    </cfRule>
  </conditionalFormatting>
  <conditionalFormatting sqref="G16">
    <cfRule type="colorScale" priority="49">
      <colorScale>
        <cfvo type="num" val="0"/>
        <cfvo type="num" val="2"/>
        <cfvo type="num" val="4"/>
        <color rgb="FFFF0000"/>
        <color rgb="FFFFFF00"/>
        <color rgb="FF00B050"/>
      </colorScale>
    </cfRule>
  </conditionalFormatting>
  <conditionalFormatting sqref="G16">
    <cfRule type="colorScale" priority="48">
      <colorScale>
        <cfvo type="num" val="0"/>
        <cfvo type="num" val="2"/>
        <cfvo type="num" val="4"/>
        <color rgb="FFFF0000"/>
        <color rgb="FFFFFF00"/>
        <color rgb="FF00B050"/>
      </colorScale>
    </cfRule>
  </conditionalFormatting>
  <conditionalFormatting sqref="G17">
    <cfRule type="colorScale" priority="47">
      <colorScale>
        <cfvo type="num" val="0"/>
        <cfvo type="num" val="2"/>
        <cfvo type="num" val="4"/>
        <color rgb="FFFF0000"/>
        <color rgb="FFFFFF00"/>
        <color rgb="FF00B050"/>
      </colorScale>
    </cfRule>
  </conditionalFormatting>
  <conditionalFormatting sqref="G17">
    <cfRule type="colorScale" priority="46">
      <colorScale>
        <cfvo type="num" val="0"/>
        <cfvo type="num" val="2"/>
        <cfvo type="num" val="4"/>
        <color rgb="FFFF0000"/>
        <color rgb="FFFFFF00"/>
        <color rgb="FF00B050"/>
      </colorScale>
    </cfRule>
  </conditionalFormatting>
  <conditionalFormatting sqref="G17">
    <cfRule type="colorScale" priority="45">
      <colorScale>
        <cfvo type="num" val="0"/>
        <cfvo type="num" val="2"/>
        <cfvo type="num" val="4"/>
        <color rgb="FFFF0000"/>
        <color rgb="FFFFFF00"/>
        <color rgb="FF00B050"/>
      </colorScale>
    </cfRule>
  </conditionalFormatting>
  <conditionalFormatting sqref="G17">
    <cfRule type="colorScale" priority="44">
      <colorScale>
        <cfvo type="num" val="0"/>
        <cfvo type="num" val="2"/>
        <cfvo type="num" val="4"/>
        <color rgb="FFFF0000"/>
        <color rgb="FFFFFF00"/>
        <color rgb="FF00B050"/>
      </colorScale>
    </cfRule>
  </conditionalFormatting>
  <conditionalFormatting sqref="G18">
    <cfRule type="colorScale" priority="43">
      <colorScale>
        <cfvo type="num" val="0"/>
        <cfvo type="num" val="2"/>
        <cfvo type="num" val="4"/>
        <color rgb="FFFF0000"/>
        <color rgb="FFFFFF00"/>
        <color rgb="FF00B050"/>
      </colorScale>
    </cfRule>
  </conditionalFormatting>
  <conditionalFormatting sqref="G18">
    <cfRule type="colorScale" priority="42">
      <colorScale>
        <cfvo type="num" val="0"/>
        <cfvo type="num" val="2"/>
        <cfvo type="num" val="4"/>
        <color rgb="FFFF0000"/>
        <color rgb="FFFFFF00"/>
        <color rgb="FF00B050"/>
      </colorScale>
    </cfRule>
  </conditionalFormatting>
  <conditionalFormatting sqref="G18">
    <cfRule type="colorScale" priority="41">
      <colorScale>
        <cfvo type="num" val="0"/>
        <cfvo type="num" val="2"/>
        <cfvo type="num" val="4"/>
        <color rgb="FFFF0000"/>
        <color rgb="FFFFFF00"/>
        <color rgb="FF00B050"/>
      </colorScale>
    </cfRule>
  </conditionalFormatting>
  <conditionalFormatting sqref="G18">
    <cfRule type="colorScale" priority="40">
      <colorScale>
        <cfvo type="num" val="0"/>
        <cfvo type="num" val="2"/>
        <cfvo type="num" val="4"/>
        <color rgb="FFFF0000"/>
        <color rgb="FFFFFF00"/>
        <color rgb="FF00B050"/>
      </colorScale>
    </cfRule>
  </conditionalFormatting>
  <conditionalFormatting sqref="G18">
    <cfRule type="colorScale" priority="39">
      <colorScale>
        <cfvo type="num" val="0"/>
        <cfvo type="num" val="2"/>
        <cfvo type="num" val="4"/>
        <color rgb="FFFF0000"/>
        <color rgb="FFFFFF00"/>
        <color rgb="FF00B050"/>
      </colorScale>
    </cfRule>
  </conditionalFormatting>
  <conditionalFormatting sqref="G18">
    <cfRule type="colorScale" priority="38">
      <colorScale>
        <cfvo type="num" val="0"/>
        <cfvo type="num" val="2"/>
        <cfvo type="num" val="4"/>
        <color rgb="FFFF0000"/>
        <color rgb="FFFFFF00"/>
        <color rgb="FF00B050"/>
      </colorScale>
    </cfRule>
  </conditionalFormatting>
  <conditionalFormatting sqref="G18">
    <cfRule type="colorScale" priority="37">
      <colorScale>
        <cfvo type="num" val="0"/>
        <cfvo type="num" val="2"/>
        <cfvo type="num" val="4"/>
        <color rgb="FFFF0000"/>
        <color rgb="FFFFFF00"/>
        <color rgb="FF00B050"/>
      </colorScale>
    </cfRule>
  </conditionalFormatting>
  <conditionalFormatting sqref="G18">
    <cfRule type="colorScale" priority="36">
      <colorScale>
        <cfvo type="num" val="0"/>
        <cfvo type="num" val="2"/>
        <cfvo type="num" val="4"/>
        <color rgb="FFFF0000"/>
        <color rgb="FFFFFF00"/>
        <color rgb="FF00B050"/>
      </colorScale>
    </cfRule>
  </conditionalFormatting>
  <conditionalFormatting sqref="G19">
    <cfRule type="colorScale" priority="35">
      <colorScale>
        <cfvo type="num" val="0"/>
        <cfvo type="num" val="2"/>
        <cfvo type="num" val="4"/>
        <color rgb="FFFF0000"/>
        <color rgb="FFFFFF00"/>
        <color rgb="FF00B050"/>
      </colorScale>
    </cfRule>
  </conditionalFormatting>
  <conditionalFormatting sqref="G19">
    <cfRule type="colorScale" priority="34">
      <colorScale>
        <cfvo type="num" val="0"/>
        <cfvo type="num" val="2"/>
        <cfvo type="num" val="4"/>
        <color rgb="FFFF0000"/>
        <color rgb="FFFFFF00"/>
        <color rgb="FF00B050"/>
      </colorScale>
    </cfRule>
  </conditionalFormatting>
  <conditionalFormatting sqref="G19">
    <cfRule type="colorScale" priority="33">
      <colorScale>
        <cfvo type="num" val="0"/>
        <cfvo type="num" val="2"/>
        <cfvo type="num" val="4"/>
        <color rgb="FFFF0000"/>
        <color rgb="FFFFFF00"/>
        <color rgb="FF00B050"/>
      </colorScale>
    </cfRule>
  </conditionalFormatting>
  <conditionalFormatting sqref="G19">
    <cfRule type="colorScale" priority="32">
      <colorScale>
        <cfvo type="num" val="0"/>
        <cfvo type="num" val="2"/>
        <cfvo type="num" val="4"/>
        <color rgb="FFFF0000"/>
        <color rgb="FFFFFF00"/>
        <color rgb="FF00B050"/>
      </colorScale>
    </cfRule>
  </conditionalFormatting>
  <conditionalFormatting sqref="G19">
    <cfRule type="colorScale" priority="31">
      <colorScale>
        <cfvo type="num" val="0"/>
        <cfvo type="num" val="2"/>
        <cfvo type="num" val="4"/>
        <color rgb="FFFF0000"/>
        <color rgb="FFFFFF00"/>
        <color rgb="FF00B050"/>
      </colorScale>
    </cfRule>
  </conditionalFormatting>
  <conditionalFormatting sqref="G19">
    <cfRule type="colorScale" priority="30">
      <colorScale>
        <cfvo type="num" val="0"/>
        <cfvo type="num" val="2"/>
        <cfvo type="num" val="4"/>
        <color rgb="FFFF0000"/>
        <color rgb="FFFFFF00"/>
        <color rgb="FF00B050"/>
      </colorScale>
    </cfRule>
  </conditionalFormatting>
  <conditionalFormatting sqref="G19">
    <cfRule type="colorScale" priority="29">
      <colorScale>
        <cfvo type="num" val="0"/>
        <cfvo type="num" val="2"/>
        <cfvo type="num" val="4"/>
        <color rgb="FFFF0000"/>
        <color rgb="FFFFFF00"/>
        <color rgb="FF00B050"/>
      </colorScale>
    </cfRule>
  </conditionalFormatting>
  <conditionalFormatting sqref="G19">
    <cfRule type="colorScale" priority="28">
      <colorScale>
        <cfvo type="num" val="0"/>
        <cfvo type="num" val="2"/>
        <cfvo type="num" val="4"/>
        <color rgb="FFFF0000"/>
        <color rgb="FFFFFF00"/>
        <color rgb="FF00B050"/>
      </colorScale>
    </cfRule>
  </conditionalFormatting>
  <conditionalFormatting sqref="G20">
    <cfRule type="colorScale" priority="27">
      <colorScale>
        <cfvo type="num" val="0"/>
        <cfvo type="num" val="2"/>
        <cfvo type="num" val="4"/>
        <color rgb="FFFF0000"/>
        <color rgb="FFFFFF00"/>
        <color rgb="FF00B050"/>
      </colorScale>
    </cfRule>
  </conditionalFormatting>
  <conditionalFormatting sqref="G20">
    <cfRule type="colorScale" priority="26">
      <colorScale>
        <cfvo type="num" val="0"/>
        <cfvo type="num" val="2"/>
        <cfvo type="num" val="4"/>
        <color rgb="FFFF0000"/>
        <color rgb="FFFFFF00"/>
        <color rgb="FF00B050"/>
      </colorScale>
    </cfRule>
  </conditionalFormatting>
  <conditionalFormatting sqref="G20">
    <cfRule type="colorScale" priority="25">
      <colorScale>
        <cfvo type="num" val="0"/>
        <cfvo type="num" val="2"/>
        <cfvo type="num" val="4"/>
        <color rgb="FFFF0000"/>
        <color rgb="FFFFFF00"/>
        <color rgb="FF00B050"/>
      </colorScale>
    </cfRule>
  </conditionalFormatting>
  <conditionalFormatting sqref="G20">
    <cfRule type="colorScale" priority="24">
      <colorScale>
        <cfvo type="num" val="0"/>
        <cfvo type="num" val="2"/>
        <cfvo type="num" val="4"/>
        <color rgb="FFFF0000"/>
        <color rgb="FFFFFF00"/>
        <color rgb="FF00B050"/>
      </colorScale>
    </cfRule>
  </conditionalFormatting>
  <conditionalFormatting sqref="G20">
    <cfRule type="colorScale" priority="23">
      <colorScale>
        <cfvo type="num" val="0"/>
        <cfvo type="num" val="2"/>
        <cfvo type="num" val="4"/>
        <color rgb="FFFF0000"/>
        <color rgb="FFFFFF00"/>
        <color rgb="FF00B050"/>
      </colorScale>
    </cfRule>
  </conditionalFormatting>
  <conditionalFormatting sqref="G20">
    <cfRule type="colorScale" priority="22">
      <colorScale>
        <cfvo type="num" val="0"/>
        <cfvo type="num" val="2"/>
        <cfvo type="num" val="4"/>
        <color rgb="FFFF0000"/>
        <color rgb="FFFFFF00"/>
        <color rgb="FF00B050"/>
      </colorScale>
    </cfRule>
  </conditionalFormatting>
  <conditionalFormatting sqref="G20">
    <cfRule type="colorScale" priority="21">
      <colorScale>
        <cfvo type="num" val="0"/>
        <cfvo type="num" val="2"/>
        <cfvo type="num" val="4"/>
        <color rgb="FFFF0000"/>
        <color rgb="FFFFFF00"/>
        <color rgb="FF00B050"/>
      </colorScale>
    </cfRule>
  </conditionalFormatting>
  <conditionalFormatting sqref="G20">
    <cfRule type="colorScale" priority="20">
      <colorScale>
        <cfvo type="num" val="0"/>
        <cfvo type="num" val="2"/>
        <cfvo type="num" val="4"/>
        <color rgb="FFFF0000"/>
        <color rgb="FFFFFF00"/>
        <color rgb="FF00B050"/>
      </colorScale>
    </cfRule>
  </conditionalFormatting>
  <conditionalFormatting sqref="G21">
    <cfRule type="colorScale" priority="19">
      <colorScale>
        <cfvo type="num" val="0"/>
        <cfvo type="num" val="2"/>
        <cfvo type="num" val="4"/>
        <color rgb="FFFF0000"/>
        <color rgb="FFFFFF00"/>
        <color rgb="FF00B050"/>
      </colorScale>
    </cfRule>
  </conditionalFormatting>
  <conditionalFormatting sqref="G21">
    <cfRule type="colorScale" priority="18">
      <colorScale>
        <cfvo type="num" val="0"/>
        <cfvo type="num" val="2"/>
        <cfvo type="num" val="4"/>
        <color rgb="FFFF0000"/>
        <color rgb="FFFFFF00"/>
        <color rgb="FF00B050"/>
      </colorScale>
    </cfRule>
  </conditionalFormatting>
  <conditionalFormatting sqref="G21">
    <cfRule type="colorScale" priority="17">
      <colorScale>
        <cfvo type="num" val="0"/>
        <cfvo type="num" val="2"/>
        <cfvo type="num" val="4"/>
        <color rgb="FFFF0000"/>
        <color rgb="FFFFFF00"/>
        <color rgb="FF00B050"/>
      </colorScale>
    </cfRule>
  </conditionalFormatting>
  <conditionalFormatting sqref="G21">
    <cfRule type="colorScale" priority="16">
      <colorScale>
        <cfvo type="num" val="0"/>
        <cfvo type="num" val="2"/>
        <cfvo type="num" val="4"/>
        <color rgb="FFFF0000"/>
        <color rgb="FFFFFF00"/>
        <color rgb="FF00B050"/>
      </colorScale>
    </cfRule>
  </conditionalFormatting>
  <conditionalFormatting sqref="G21">
    <cfRule type="colorScale" priority="15">
      <colorScale>
        <cfvo type="num" val="0"/>
        <cfvo type="num" val="2"/>
        <cfvo type="num" val="4"/>
        <color rgb="FFFF0000"/>
        <color rgb="FFFFFF00"/>
        <color rgb="FF00B050"/>
      </colorScale>
    </cfRule>
  </conditionalFormatting>
  <conditionalFormatting sqref="G21">
    <cfRule type="colorScale" priority="14">
      <colorScale>
        <cfvo type="num" val="0"/>
        <cfvo type="num" val="2"/>
        <cfvo type="num" val="4"/>
        <color rgb="FFFF0000"/>
        <color rgb="FFFFFF00"/>
        <color rgb="FF00B050"/>
      </colorScale>
    </cfRule>
  </conditionalFormatting>
  <conditionalFormatting sqref="G21">
    <cfRule type="colorScale" priority="13">
      <colorScale>
        <cfvo type="num" val="0"/>
        <cfvo type="num" val="2"/>
        <cfvo type="num" val="4"/>
        <color rgb="FFFF0000"/>
        <color rgb="FFFFFF00"/>
        <color rgb="FF00B050"/>
      </colorScale>
    </cfRule>
  </conditionalFormatting>
  <conditionalFormatting sqref="G21">
    <cfRule type="colorScale" priority="12">
      <colorScale>
        <cfvo type="num" val="0"/>
        <cfvo type="num" val="2"/>
        <cfvo type="num" val="4"/>
        <color rgb="FFFF0000"/>
        <color rgb="FFFFFF00"/>
        <color rgb="FF00B050"/>
      </colorScale>
    </cfRule>
  </conditionalFormatting>
  <conditionalFormatting sqref="G12">
    <cfRule type="colorScale" priority="5">
      <colorScale>
        <cfvo type="num" val="0"/>
        <cfvo type="num" val="2"/>
        <cfvo type="num" val="4"/>
        <color rgb="FFFF0000"/>
        <color rgb="FFFFFF00"/>
        <color rgb="FF00B050"/>
      </colorScale>
    </cfRule>
  </conditionalFormatting>
  <conditionalFormatting sqref="G11">
    <cfRule type="colorScale" priority="4">
      <colorScale>
        <cfvo type="num" val="0"/>
        <cfvo type="num" val="2"/>
        <cfvo type="num" val="4"/>
        <color rgb="FFFF0000"/>
        <color rgb="FFFFFF00"/>
        <color rgb="FF00B050"/>
      </colorScale>
    </cfRule>
  </conditionalFormatting>
  <conditionalFormatting sqref="G11">
    <cfRule type="colorScale" priority="3">
      <colorScale>
        <cfvo type="num" val="0"/>
        <cfvo type="num" val="16"/>
        <cfvo type="num" val="24"/>
        <color rgb="FFFF0000"/>
        <color rgb="FFFFFF00"/>
        <color rgb="FF00B050"/>
      </colorScale>
    </cfRule>
  </conditionalFormatting>
  <conditionalFormatting sqref="G11">
    <cfRule type="colorScale" priority="2">
      <colorScale>
        <cfvo type="num" val="0"/>
        <cfvo type="num" val="16"/>
        <cfvo type="num" val="24"/>
        <color rgb="FFFF0000"/>
        <color rgb="FFFFFF00"/>
        <color rgb="FF00B050"/>
      </colorScale>
    </cfRule>
  </conditionalFormatting>
  <conditionalFormatting sqref="G36">
    <cfRule type="colorScale" priority="1">
      <colorScale>
        <cfvo type="num" val="0"/>
        <cfvo type="num" val="2"/>
        <cfvo type="num" val="4"/>
        <color rgb="FFFF0000"/>
        <color rgb="FFFFFF00"/>
        <color rgb="FF00B050"/>
      </colorScale>
    </cfRule>
  </conditionalFormatting>
  <dataValidations count="6">
    <dataValidation type="list" showInputMessage="1" showErrorMessage="1" sqref="F38:G44">
      <formula1>"NA"</formula1>
    </dataValidation>
    <dataValidation type="list" allowBlank="1" showInputMessage="1" showErrorMessage="1" sqref="G12:G35">
      <formula1>"NE, 0,1,2,3,4"</formula1>
    </dataValidation>
    <dataValidation type="list" allowBlank="1" showInputMessage="1" showErrorMessage="1" sqref="F12:F36">
      <formula1>"4, NA"</formula1>
    </dataValidation>
    <dataValidation type="whole" operator="equal" allowBlank="1" showInputMessage="1" showErrorMessage="1" sqref="F11">
      <formula1>25</formula1>
    </dataValidation>
    <dataValidation type="list" allowBlank="1" showInputMessage="1" showErrorMessage="1" sqref="G11">
      <formula1>"0,5,10,15,25"</formula1>
    </dataValidation>
    <dataValidation type="list" allowBlank="1" showInputMessage="1" showErrorMessage="1" sqref="G36">
      <formula1>"NE,0,1,2,3,4, NA"</formula1>
    </dataValidation>
  </dataValidations>
  <pageMargins left="0.25" right="0.25" top="0.75" bottom="0.75" header="0.3" footer="0.3"/>
  <pageSetup scale="4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showGridLines="0" zoomScaleNormal="100" workbookViewId="0">
      <selection sqref="A1:J1"/>
    </sheetView>
  </sheetViews>
  <sheetFormatPr defaultColWidth="9.140625" defaultRowHeight="12.75"/>
  <cols>
    <col min="1" max="1" width="6.7109375" bestFit="1" customWidth="1"/>
    <col min="2" max="2" width="10.5703125" bestFit="1" customWidth="1"/>
    <col min="3" max="3" width="45.140625" customWidth="1"/>
    <col min="4" max="4" width="109.85546875" customWidth="1"/>
    <col min="5" max="5" width="34.7109375" customWidth="1"/>
    <col min="6" max="6" width="20.7109375" customWidth="1"/>
    <col min="7" max="7" width="15.140625" style="41" bestFit="1" customWidth="1"/>
    <col min="8" max="8" width="14" style="42" bestFit="1" customWidth="1"/>
    <col min="9" max="9" width="27.140625" style="42" customWidth="1"/>
    <col min="10" max="10" width="15.140625" style="41" bestFit="1" customWidth="1"/>
  </cols>
  <sheetData>
    <row r="1" spans="1:12" s="14" customFormat="1" ht="18">
      <c r="A1" s="198" t="str">
        <f>Summary!I1</f>
        <v>Supplier Quality System Assessment Survey (SAS)</v>
      </c>
      <c r="B1" s="198"/>
      <c r="C1" s="198"/>
      <c r="D1" s="198"/>
      <c r="E1" s="198"/>
      <c r="F1" s="198"/>
      <c r="G1" s="198"/>
      <c r="H1" s="198"/>
      <c r="I1" s="198"/>
      <c r="J1" s="198"/>
      <c r="K1" s="20"/>
      <c r="L1" s="20"/>
    </row>
    <row r="2" spans="1:12" s="3" customFormat="1" ht="18">
      <c r="A2" s="198" t="s">
        <v>84</v>
      </c>
      <c r="B2" s="198"/>
      <c r="C2" s="198"/>
      <c r="D2" s="198"/>
      <c r="E2" s="198"/>
      <c r="F2" s="198"/>
      <c r="G2" s="198"/>
      <c r="H2" s="198"/>
      <c r="I2" s="198"/>
      <c r="J2" s="198"/>
    </row>
    <row r="3" spans="1:12" s="3" customFormat="1">
      <c r="A3" s="29"/>
      <c r="B3" s="28"/>
      <c r="C3" s="27"/>
      <c r="F3" s="4"/>
    </row>
    <row r="4" spans="1:12" s="3" customFormat="1">
      <c r="A4" s="29"/>
      <c r="B4" s="28"/>
      <c r="C4" s="27"/>
      <c r="F4" s="4"/>
    </row>
    <row r="5" spans="1:12" s="3" customFormat="1">
      <c r="A5" s="29"/>
      <c r="B5" s="28"/>
      <c r="C5" s="27"/>
      <c r="F5" s="4"/>
    </row>
    <row r="6" spans="1:12" s="14" customFormat="1">
      <c r="B6" s="30" t="s">
        <v>74</v>
      </c>
      <c r="D6" s="39">
        <f>Summary!B6</f>
        <v>0</v>
      </c>
    </row>
    <row r="7" spans="1:12" s="14" customFormat="1">
      <c r="B7" s="30" t="s">
        <v>75</v>
      </c>
      <c r="D7" s="54">
        <f>Summary!C10</f>
        <v>0</v>
      </c>
    </row>
    <row r="8" spans="1:12" s="14" customFormat="1">
      <c r="B8" s="40" t="s">
        <v>76</v>
      </c>
      <c r="D8" s="54">
        <f>Summary!C16</f>
        <v>0</v>
      </c>
    </row>
    <row r="9" spans="1:12" s="14" customFormat="1">
      <c r="B9" s="14" t="s">
        <v>86</v>
      </c>
      <c r="D9" s="51"/>
    </row>
    <row r="10" spans="1:12" s="14" customFormat="1">
      <c r="B10" s="40" t="s">
        <v>85</v>
      </c>
      <c r="D10" s="109"/>
    </row>
    <row r="12" spans="1:12" s="45" customFormat="1" ht="25.5">
      <c r="A12" s="48" t="s">
        <v>77</v>
      </c>
      <c r="B12" s="48" t="s">
        <v>79</v>
      </c>
      <c r="C12" s="50" t="s">
        <v>38</v>
      </c>
      <c r="D12" s="45" t="s">
        <v>94</v>
      </c>
      <c r="E12" s="45" t="s">
        <v>78</v>
      </c>
      <c r="F12" s="45" t="s">
        <v>82</v>
      </c>
      <c r="G12" s="46" t="s">
        <v>80</v>
      </c>
      <c r="H12" s="47" t="s">
        <v>83</v>
      </c>
      <c r="I12" s="47" t="s">
        <v>118</v>
      </c>
      <c r="J12" s="46" t="s">
        <v>81</v>
      </c>
    </row>
    <row r="13" spans="1:12" s="45" customFormat="1" ht="12.75" customHeight="1">
      <c r="A13" s="48">
        <v>1</v>
      </c>
      <c r="B13" s="104"/>
      <c r="C13" s="50"/>
      <c r="D13" s="2"/>
      <c r="E13" s="2"/>
      <c r="F13" s="2"/>
      <c r="G13" s="43"/>
      <c r="H13" s="44"/>
      <c r="I13" s="44"/>
      <c r="J13" s="43"/>
    </row>
    <row r="14" spans="1:12" s="45" customFormat="1" ht="12.75" customHeight="1">
      <c r="A14" s="48">
        <v>2</v>
      </c>
      <c r="B14" s="104"/>
      <c r="C14" s="50"/>
      <c r="D14" s="2"/>
      <c r="E14" s="50"/>
      <c r="F14" s="50"/>
      <c r="G14" s="46"/>
      <c r="H14" s="47"/>
      <c r="I14" s="47"/>
      <c r="J14" s="46"/>
    </row>
    <row r="15" spans="1:12" s="45" customFormat="1" ht="12.75" customHeight="1">
      <c r="A15" s="48">
        <v>3</v>
      </c>
      <c r="B15" s="104"/>
      <c r="C15" s="50"/>
      <c r="D15" s="2"/>
      <c r="E15" s="50"/>
      <c r="F15" s="50"/>
      <c r="G15" s="46"/>
      <c r="H15" s="47"/>
      <c r="I15" s="47"/>
      <c r="J15" s="46"/>
    </row>
    <row r="16" spans="1:12" s="45" customFormat="1" ht="12.75" customHeight="1">
      <c r="A16" s="48">
        <v>4</v>
      </c>
      <c r="B16" s="104"/>
      <c r="C16" s="50"/>
      <c r="D16" s="2"/>
      <c r="E16" s="2"/>
      <c r="F16" s="2"/>
      <c r="G16" s="43"/>
      <c r="H16" s="44"/>
      <c r="I16" s="44"/>
      <c r="J16" s="43"/>
    </row>
    <row r="17" spans="1:10" s="45" customFormat="1" ht="12.75" customHeight="1">
      <c r="A17" s="48">
        <v>5</v>
      </c>
      <c r="B17" s="104"/>
      <c r="C17" s="50"/>
      <c r="D17" s="115"/>
      <c r="E17" s="50"/>
      <c r="F17" s="50"/>
      <c r="G17" s="46"/>
      <c r="H17" s="47"/>
      <c r="I17" s="47"/>
      <c r="J17" s="46"/>
    </row>
    <row r="18" spans="1:10" s="45" customFormat="1" ht="12.75" customHeight="1">
      <c r="A18" s="48">
        <v>6</v>
      </c>
      <c r="B18" s="104"/>
      <c r="C18" s="50"/>
      <c r="D18" s="115"/>
      <c r="E18" s="50"/>
      <c r="F18" s="50"/>
      <c r="G18" s="46"/>
      <c r="H18" s="47"/>
      <c r="I18" s="47"/>
      <c r="J18" s="46"/>
    </row>
    <row r="19" spans="1:10" s="45" customFormat="1" ht="12.75" customHeight="1">
      <c r="A19" s="48">
        <v>7</v>
      </c>
      <c r="B19" s="104"/>
      <c r="C19" s="50"/>
      <c r="D19" s="2"/>
      <c r="E19" s="50"/>
      <c r="F19" s="50"/>
      <c r="G19" s="46"/>
      <c r="H19" s="47"/>
      <c r="I19" s="47"/>
      <c r="J19" s="46"/>
    </row>
    <row r="20" spans="1:10" s="45" customFormat="1" ht="12.75" customHeight="1">
      <c r="A20" s="48">
        <v>8</v>
      </c>
      <c r="B20" s="104"/>
      <c r="C20" s="50"/>
      <c r="D20" s="115"/>
      <c r="E20" s="2"/>
      <c r="F20" s="2"/>
      <c r="G20" s="43"/>
      <c r="H20" s="44"/>
      <c r="I20" s="44"/>
      <c r="J20" s="43"/>
    </row>
    <row r="21" spans="1:10" s="45" customFormat="1" ht="12.75" customHeight="1">
      <c r="A21" s="48">
        <v>9</v>
      </c>
      <c r="B21" s="104"/>
      <c r="C21" s="50"/>
      <c r="D21" s="115"/>
      <c r="E21" s="2"/>
      <c r="F21" s="2"/>
      <c r="G21" s="43"/>
      <c r="H21" s="44"/>
      <c r="I21" s="44"/>
      <c r="J21" s="43"/>
    </row>
    <row r="22" spans="1:10" s="45" customFormat="1" ht="12.75" customHeight="1">
      <c r="A22" s="48">
        <v>10</v>
      </c>
      <c r="B22" s="104"/>
      <c r="C22" s="50"/>
      <c r="D22" s="2"/>
      <c r="E22" s="50"/>
      <c r="F22" s="50"/>
      <c r="G22" s="46"/>
      <c r="H22" s="47"/>
      <c r="I22" s="47"/>
      <c r="J22" s="46"/>
    </row>
    <row r="23" spans="1:10" s="45" customFormat="1" ht="12.75" customHeight="1">
      <c r="A23" s="48">
        <v>11</v>
      </c>
      <c r="B23" s="104"/>
      <c r="C23" s="50"/>
      <c r="D23" s="2"/>
      <c r="E23" s="2"/>
      <c r="F23" s="2"/>
      <c r="G23" s="43"/>
      <c r="H23" s="44"/>
      <c r="I23" s="44"/>
      <c r="J23" s="43"/>
    </row>
    <row r="24" spans="1:10" s="45" customFormat="1" ht="12.75" customHeight="1">
      <c r="A24" s="48">
        <v>12</v>
      </c>
      <c r="B24" s="104"/>
      <c r="C24" s="50"/>
      <c r="D24" s="2"/>
      <c r="E24" s="50"/>
      <c r="F24" s="50"/>
      <c r="G24" s="46"/>
      <c r="H24" s="47"/>
      <c r="I24" s="47"/>
      <c r="J24" s="46"/>
    </row>
    <row r="25" spans="1:10" s="45" customFormat="1" ht="12.75" customHeight="1">
      <c r="A25" s="48">
        <v>13</v>
      </c>
      <c r="B25" s="104"/>
      <c r="C25" s="50"/>
      <c r="D25" s="2"/>
      <c r="E25" s="2"/>
      <c r="F25" s="2"/>
      <c r="G25" s="43"/>
      <c r="H25" s="44"/>
      <c r="I25" s="44"/>
      <c r="J25" s="43"/>
    </row>
    <row r="26" spans="1:10" s="45" customFormat="1" ht="12.75" customHeight="1">
      <c r="A26" s="48">
        <v>14</v>
      </c>
      <c r="B26" s="104"/>
      <c r="C26" s="50"/>
      <c r="D26" s="2"/>
      <c r="E26" s="2"/>
      <c r="F26" s="2"/>
      <c r="G26" s="43"/>
      <c r="H26" s="44"/>
      <c r="I26" s="44"/>
      <c r="J26" s="43"/>
    </row>
    <row r="27" spans="1:10" s="45" customFormat="1" ht="12.75" customHeight="1">
      <c r="A27" s="48">
        <v>15</v>
      </c>
      <c r="B27" s="104"/>
      <c r="C27" s="50"/>
      <c r="D27" s="2"/>
      <c r="E27" s="50"/>
      <c r="F27" s="50"/>
      <c r="G27" s="46"/>
      <c r="H27" s="47"/>
      <c r="I27" s="47"/>
      <c r="J27" s="46"/>
    </row>
    <row r="28" spans="1:10" s="45" customFormat="1" ht="12.75" customHeight="1">
      <c r="A28" s="48">
        <v>16</v>
      </c>
      <c r="B28" s="104"/>
      <c r="C28" s="50"/>
      <c r="D28" s="115"/>
      <c r="E28" s="50"/>
      <c r="F28" s="50"/>
      <c r="G28" s="46"/>
      <c r="H28" s="47"/>
      <c r="I28" s="47"/>
      <c r="J28" s="46"/>
    </row>
    <row r="29" spans="1:10" s="45" customFormat="1" ht="12.75" customHeight="1">
      <c r="A29" s="48">
        <v>17</v>
      </c>
      <c r="B29" s="104"/>
      <c r="C29" s="50"/>
      <c r="D29" s="2"/>
      <c r="E29" s="50"/>
      <c r="F29" s="50"/>
      <c r="G29" s="46"/>
      <c r="H29" s="47"/>
      <c r="I29" s="47"/>
      <c r="J29" s="46"/>
    </row>
    <row r="30" spans="1:10" s="1" customFormat="1" ht="12.75" customHeight="1">
      <c r="A30" s="48">
        <v>18</v>
      </c>
      <c r="B30" s="104"/>
      <c r="C30" s="50"/>
      <c r="D30" s="2"/>
      <c r="E30" s="2"/>
      <c r="F30" s="2"/>
      <c r="G30" s="43"/>
      <c r="H30" s="44"/>
      <c r="I30" s="44"/>
      <c r="J30" s="43"/>
    </row>
    <row r="31" spans="1:10" s="1" customFormat="1" ht="12.75" customHeight="1">
      <c r="A31" s="48">
        <v>19</v>
      </c>
      <c r="B31" s="104"/>
      <c r="C31" s="50"/>
      <c r="D31" s="2"/>
      <c r="E31" s="2"/>
      <c r="F31" s="2"/>
      <c r="G31" s="43"/>
      <c r="H31" s="44"/>
      <c r="I31" s="44"/>
      <c r="J31" s="43"/>
    </row>
    <row r="32" spans="1:10" s="1" customFormat="1" ht="12.75" customHeight="1">
      <c r="A32" s="48">
        <v>20</v>
      </c>
      <c r="B32" s="104"/>
      <c r="C32" s="50"/>
      <c r="D32" s="2"/>
      <c r="E32" s="2"/>
      <c r="F32" s="2"/>
      <c r="G32" s="43"/>
      <c r="H32" s="44"/>
      <c r="I32" s="44"/>
      <c r="J32" s="43"/>
    </row>
    <row r="33" spans="1:10" s="1" customFormat="1" ht="12.75" customHeight="1">
      <c r="A33" s="48">
        <v>21</v>
      </c>
      <c r="B33" s="104"/>
      <c r="C33" s="50"/>
      <c r="D33" s="2"/>
      <c r="E33" s="2"/>
      <c r="F33" s="2"/>
      <c r="G33" s="43"/>
      <c r="H33" s="44"/>
      <c r="I33" s="44"/>
      <c r="J33" s="43"/>
    </row>
    <row r="34" spans="1:10" s="1" customFormat="1" ht="12.75" customHeight="1">
      <c r="A34" s="48">
        <v>22</v>
      </c>
      <c r="B34" s="49"/>
      <c r="C34" s="50"/>
      <c r="D34" s="2"/>
      <c r="E34" s="2"/>
      <c r="F34" s="2"/>
      <c r="G34" s="43"/>
      <c r="H34" s="44"/>
      <c r="I34" s="44"/>
      <c r="J34" s="43"/>
    </row>
    <row r="35" spans="1:10" s="1" customFormat="1" ht="12.75" customHeight="1">
      <c r="A35" s="48">
        <v>23</v>
      </c>
      <c r="B35" s="49"/>
      <c r="C35" s="50"/>
      <c r="D35" s="2"/>
      <c r="E35" s="2"/>
      <c r="F35" s="2"/>
      <c r="G35" s="43"/>
      <c r="H35" s="44"/>
      <c r="I35" s="44"/>
      <c r="J35" s="43"/>
    </row>
    <row r="36" spans="1:10" s="1" customFormat="1" ht="12.75" customHeight="1">
      <c r="A36" s="48">
        <v>24</v>
      </c>
      <c r="B36" s="49"/>
      <c r="C36" s="50"/>
      <c r="D36" s="2"/>
      <c r="E36" s="2"/>
      <c r="F36" s="2"/>
      <c r="G36" s="43"/>
      <c r="H36" s="44"/>
      <c r="I36" s="44"/>
      <c r="J36" s="43"/>
    </row>
    <row r="37" spans="1:10" s="1" customFormat="1" ht="12.75" customHeight="1">
      <c r="A37" s="48">
        <v>25</v>
      </c>
      <c r="B37" s="49"/>
      <c r="C37" s="50"/>
      <c r="D37" s="2"/>
      <c r="E37" s="2"/>
      <c r="F37" s="2"/>
      <c r="G37" s="43"/>
      <c r="H37" s="44"/>
      <c r="I37" s="44"/>
      <c r="J37" s="43"/>
    </row>
    <row r="38" spans="1:10" s="1" customFormat="1" ht="12.75" customHeight="1">
      <c r="A38" s="48">
        <v>26</v>
      </c>
      <c r="B38" s="49"/>
      <c r="C38" s="50"/>
      <c r="D38" s="2"/>
      <c r="E38" s="2"/>
      <c r="F38" s="2"/>
      <c r="G38" s="43"/>
      <c r="H38" s="44"/>
      <c r="I38" s="44"/>
      <c r="J38" s="43"/>
    </row>
    <row r="39" spans="1:10" s="1" customFormat="1" ht="12.75" customHeight="1">
      <c r="A39" s="48">
        <v>27</v>
      </c>
      <c r="B39" s="49"/>
      <c r="C39" s="50"/>
      <c r="D39" s="2"/>
      <c r="E39" s="2"/>
      <c r="F39" s="2"/>
      <c r="G39" s="43"/>
      <c r="H39" s="44"/>
      <c r="I39" s="44"/>
      <c r="J39" s="43"/>
    </row>
    <row r="40" spans="1:10" s="1" customFormat="1" ht="12.75" customHeight="1">
      <c r="A40" s="48">
        <v>28</v>
      </c>
      <c r="B40" s="49"/>
      <c r="C40" s="50"/>
      <c r="D40" s="2"/>
      <c r="E40" s="2"/>
      <c r="F40" s="2"/>
      <c r="G40" s="43"/>
      <c r="H40" s="44"/>
      <c r="I40" s="44"/>
      <c r="J40" s="43"/>
    </row>
    <row r="41" spans="1:10" s="1" customFormat="1" ht="12.75" customHeight="1">
      <c r="A41" s="48">
        <v>29</v>
      </c>
      <c r="B41" s="49"/>
      <c r="C41" s="50"/>
      <c r="D41" s="2"/>
      <c r="E41" s="2"/>
      <c r="F41" s="2"/>
      <c r="G41" s="43"/>
      <c r="H41" s="44"/>
      <c r="I41" s="44"/>
      <c r="J41" s="43"/>
    </row>
    <row r="42" spans="1:10" s="1" customFormat="1" ht="12.75" customHeight="1">
      <c r="A42" s="48">
        <v>30</v>
      </c>
      <c r="B42" s="49"/>
      <c r="C42" s="50"/>
      <c r="D42" s="2"/>
      <c r="E42" s="2"/>
      <c r="F42" s="2"/>
      <c r="G42" s="43"/>
      <c r="H42" s="44"/>
      <c r="I42" s="44"/>
      <c r="J42" s="43"/>
    </row>
    <row r="43" spans="1:10" s="1" customFormat="1" ht="12.75" customHeight="1">
      <c r="A43" s="48">
        <v>31</v>
      </c>
      <c r="B43" s="49"/>
      <c r="C43" s="50"/>
      <c r="D43" s="2"/>
      <c r="E43" s="2"/>
      <c r="F43" s="2"/>
      <c r="G43" s="43"/>
      <c r="H43" s="44"/>
      <c r="I43" s="44"/>
      <c r="J43" s="43"/>
    </row>
    <row r="44" spans="1:10" s="1" customFormat="1" ht="12.75" customHeight="1">
      <c r="A44" s="48">
        <v>32</v>
      </c>
      <c r="B44" s="49"/>
      <c r="C44" s="50"/>
      <c r="D44" s="2"/>
      <c r="E44" s="2"/>
      <c r="F44" s="2"/>
      <c r="G44" s="43"/>
      <c r="H44" s="44"/>
      <c r="I44" s="44"/>
      <c r="J44" s="43"/>
    </row>
    <row r="45" spans="1:10" s="1" customFormat="1" ht="12.75" customHeight="1">
      <c r="A45" s="48">
        <v>33</v>
      </c>
      <c r="B45" s="49"/>
      <c r="C45" s="50"/>
      <c r="D45" s="2"/>
      <c r="E45" s="2"/>
      <c r="F45" s="2"/>
      <c r="G45" s="43"/>
      <c r="H45" s="44"/>
      <c r="I45" s="44"/>
      <c r="J45" s="43"/>
    </row>
    <row r="46" spans="1:10" s="1" customFormat="1" ht="12.75" customHeight="1">
      <c r="A46" s="48">
        <v>34</v>
      </c>
      <c r="B46" s="49"/>
      <c r="C46" s="50"/>
      <c r="D46" s="2"/>
      <c r="E46" s="2"/>
      <c r="F46" s="2"/>
      <c r="G46" s="43"/>
      <c r="H46" s="44"/>
      <c r="I46" s="44"/>
      <c r="J46" s="43"/>
    </row>
    <row r="47" spans="1:10" s="1" customFormat="1" ht="12.75" customHeight="1">
      <c r="A47" s="48">
        <v>35</v>
      </c>
      <c r="B47" s="49"/>
      <c r="C47" s="50"/>
      <c r="D47" s="2"/>
      <c r="E47" s="2"/>
      <c r="F47" s="2"/>
      <c r="G47" s="43"/>
      <c r="H47" s="44"/>
      <c r="I47" s="44"/>
      <c r="J47" s="43"/>
    </row>
    <row r="48" spans="1:10" s="1" customFormat="1" ht="12.75" customHeight="1">
      <c r="A48" s="48">
        <v>36</v>
      </c>
      <c r="B48" s="49"/>
      <c r="C48" s="50"/>
      <c r="D48" s="2"/>
      <c r="E48" s="2"/>
      <c r="F48" s="2"/>
      <c r="G48" s="43"/>
      <c r="H48" s="44"/>
      <c r="I48" s="44"/>
      <c r="J48" s="43"/>
    </row>
    <row r="49" spans="1:10" s="1" customFormat="1" ht="12.75" customHeight="1">
      <c r="A49" s="48">
        <v>37</v>
      </c>
      <c r="B49" s="49"/>
      <c r="C49" s="50"/>
      <c r="D49" s="2"/>
      <c r="E49" s="2"/>
      <c r="F49" s="2"/>
      <c r="G49" s="43"/>
      <c r="H49" s="44"/>
      <c r="I49" s="44"/>
      <c r="J49" s="43"/>
    </row>
    <row r="50" spans="1:10" s="1" customFormat="1" ht="12.75" customHeight="1">
      <c r="A50" s="48">
        <v>38</v>
      </c>
      <c r="B50" s="49"/>
      <c r="C50" s="50"/>
      <c r="D50" s="2"/>
      <c r="E50" s="2"/>
      <c r="F50" s="2"/>
      <c r="G50" s="43"/>
      <c r="H50" s="44"/>
      <c r="I50" s="44"/>
      <c r="J50" s="43"/>
    </row>
    <row r="51" spans="1:10" s="1" customFormat="1" ht="12.75" customHeight="1">
      <c r="A51" s="48">
        <v>39</v>
      </c>
      <c r="B51" s="49"/>
      <c r="C51" s="50"/>
      <c r="D51" s="2"/>
      <c r="E51" s="2"/>
      <c r="F51" s="2"/>
      <c r="G51" s="43"/>
      <c r="H51" s="44"/>
      <c r="I51" s="44"/>
      <c r="J51" s="43"/>
    </row>
    <row r="52" spans="1:10" s="1" customFormat="1" ht="12.75" customHeight="1">
      <c r="A52" s="48">
        <v>40</v>
      </c>
      <c r="B52" s="49"/>
      <c r="C52" s="50"/>
      <c r="D52" s="2"/>
      <c r="E52" s="2"/>
      <c r="F52" s="2"/>
      <c r="G52" s="43"/>
      <c r="H52" s="44"/>
      <c r="I52" s="44"/>
      <c r="J52" s="43"/>
    </row>
    <row r="53" spans="1:10" s="1" customFormat="1" ht="12.75" customHeight="1">
      <c r="A53" s="48">
        <v>41</v>
      </c>
      <c r="B53" s="49"/>
      <c r="C53" s="50"/>
      <c r="D53" s="2"/>
      <c r="E53" s="2"/>
      <c r="F53" s="2"/>
      <c r="G53" s="43"/>
      <c r="H53" s="44"/>
      <c r="I53" s="44"/>
      <c r="J53" s="43"/>
    </row>
    <row r="54" spans="1:10" s="1" customFormat="1" ht="12.75" customHeight="1">
      <c r="A54" s="48">
        <v>42</v>
      </c>
      <c r="B54" s="49"/>
      <c r="C54" s="50"/>
      <c r="D54" s="2"/>
      <c r="E54" s="2"/>
      <c r="F54" s="2"/>
      <c r="G54" s="43"/>
      <c r="H54" s="44"/>
      <c r="I54" s="44"/>
      <c r="J54" s="43"/>
    </row>
    <row r="55" spans="1:10" s="1" customFormat="1" ht="12.75" customHeight="1">
      <c r="A55" s="48">
        <v>43</v>
      </c>
      <c r="B55" s="49"/>
      <c r="C55" s="50"/>
      <c r="D55" s="2"/>
      <c r="E55" s="2"/>
      <c r="F55" s="2"/>
      <c r="G55" s="43"/>
      <c r="H55" s="44"/>
      <c r="I55" s="44"/>
      <c r="J55" s="43"/>
    </row>
    <row r="56" spans="1:10" s="1" customFormat="1">
      <c r="A56" s="48">
        <v>44</v>
      </c>
      <c r="B56" s="49"/>
      <c r="C56" s="50"/>
      <c r="D56" s="2"/>
      <c r="E56" s="2"/>
      <c r="F56" s="2"/>
      <c r="G56" s="43"/>
      <c r="H56" s="44"/>
      <c r="I56" s="44"/>
      <c r="J56" s="43"/>
    </row>
    <row r="57" spans="1:10" s="1" customFormat="1">
      <c r="A57" s="127">
        <v>45</v>
      </c>
      <c r="B57" s="128"/>
      <c r="C57" s="129"/>
      <c r="D57" s="130"/>
      <c r="E57" s="130"/>
      <c r="F57" s="130"/>
      <c r="G57" s="131"/>
      <c r="H57" s="132"/>
      <c r="I57" s="132"/>
      <c r="J57" s="131"/>
    </row>
  </sheetData>
  <mergeCells count="2">
    <mergeCell ref="A1:J1"/>
    <mergeCell ref="A2:J2"/>
  </mergeCells>
  <phoneticPr fontId="29" type="noConversion"/>
  <pageMargins left="0.7" right="0.7" top="0.75" bottom="0.75" header="0.3" footer="0.3"/>
  <pageSetup scale="60"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'Scoring Criteria'!$B$19:$B$52</xm:f>
          </x14:formula1>
          <xm:sqref>C13:C48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Form Approvals &amp; Overview</vt:lpstr>
      <vt:lpstr>Instructions</vt:lpstr>
      <vt:lpstr>Scoring Criteria</vt:lpstr>
      <vt:lpstr>Summary</vt:lpstr>
      <vt:lpstr>Assessment</vt:lpstr>
      <vt:lpstr>Action Plan</vt:lpstr>
      <vt:lpstr>'Action Plan'!Print_Area</vt:lpstr>
      <vt:lpstr>Assessment!Print_Area</vt:lpstr>
      <vt:lpstr>'Form Approvals &amp; Overview'!Print_Area</vt:lpstr>
      <vt:lpstr>Summary!Print_Area</vt:lpstr>
      <vt:lpstr>Assessment!Print_Titles</vt:lpstr>
      <vt:lpstr>Summary!Print_Titles</vt:lpstr>
    </vt:vector>
  </TitlesOfParts>
  <Company>Johnson Controls,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amonfom</dc:creator>
  <cp:lastModifiedBy>Christine R McQueen</cp:lastModifiedBy>
  <cp:lastPrinted>2014-11-28T12:45:22Z</cp:lastPrinted>
  <dcterms:created xsi:type="dcterms:W3CDTF">2009-04-20T18:57:17Z</dcterms:created>
  <dcterms:modified xsi:type="dcterms:W3CDTF">2015-10-01T15:43:10Z</dcterms:modified>
</cp:coreProperties>
</file>